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6155" windowHeight="10230" activeTab="2"/>
  </bookViews>
  <sheets>
    <sheet name="Chart1" sheetId="3" r:id="rId1"/>
    <sheet name="Chart2" sheetId="4" r:id="rId2"/>
    <sheet name="Synthetic vs UK GDP" sheetId="1" r:id="rId3"/>
    <sheet name="Synthetic vs UK public finances" sheetId="2" r:id="rId4"/>
  </sheets>
  <calcPr calcId="145621"/>
</workbook>
</file>

<file path=xl/calcChain.xml><?xml version="1.0" encoding="utf-8"?>
<calcChain xmlns="http://schemas.openxmlformats.org/spreadsheetml/2006/main">
  <c r="J7" i="1" l="1"/>
  <c r="D3" i="2" l="1"/>
  <c r="D5" i="2"/>
  <c r="D4" i="2"/>
  <c r="C7" i="2" s="1"/>
  <c r="B13" i="2" s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4" i="1"/>
  <c r="C9" i="2" l="1"/>
  <c r="C11" i="2" s="1"/>
  <c r="J5" i="1"/>
  <c r="J4" i="1"/>
</calcChain>
</file>

<file path=xl/sharedStrings.xml><?xml version="1.0" encoding="utf-8"?>
<sst xmlns="http://schemas.openxmlformats.org/spreadsheetml/2006/main" count="217" uniqueCount="151">
  <si>
    <t>Australia</t>
  </si>
  <si>
    <t>Austria</t>
  </si>
  <si>
    <t>Belgium</t>
  </si>
  <si>
    <t>Canada</t>
  </si>
  <si>
    <t>Chile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</si>
  <si>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</si>
  <si>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</si>
  <si>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</si>
  <si>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</si>
  <si>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</si>
  <si>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</si>
  <si>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</si>
  <si>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</si>
  <si>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</si>
  <si>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</si>
  <si>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</si>
  <si>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</si>
  <si>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</si>
  <si>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Korea</t>
  </si>
  <si>
    <t>Latvia</t>
  </si>
  <si>
    <t>Lithuania</t>
  </si>
  <si>
    <t>Luxembourg</t>
  </si>
  <si>
    <t>Mexico</t>
  </si>
  <si>
    <t>Netherlands</t>
  </si>
  <si>
    <t>New Zealand</t>
  </si>
  <si>
    <t>Norway</t>
  </si>
  <si>
    <t>Poland</t>
  </si>
  <si>
    <t>Portugal</t>
  </si>
  <si>
    <t>Slovak Republic</t>
  </si>
  <si>
    <t>Slovenia</t>
  </si>
  <si>
    <t>South Africa</t>
  </si>
  <si>
    <t>Spain</t>
  </si>
  <si>
    <t>Sweden</t>
  </si>
  <si>
    <t>Switzerland</t>
  </si>
  <si>
    <t>United States</t>
  </si>
  <si>
    <t/>
  </si>
  <si>
    <t xml:space="preserve">MIN </t>
  </si>
  <si>
    <t>MAX</t>
  </si>
  <si>
    <t>STDEV</t>
  </si>
  <si>
    <t>Synthetic UK</t>
  </si>
  <si>
    <t>Difference (ppts)</t>
  </si>
  <si>
    <t>Date</t>
  </si>
  <si>
    <t>per week</t>
  </si>
  <si>
    <t>Extra borrowing as a result of a fall of 1 ppt as a proportion of GDP</t>
  </si>
  <si>
    <t>EEA</t>
  </si>
  <si>
    <t>FTA</t>
  </si>
  <si>
    <t>WTO</t>
  </si>
  <si>
    <t>1995q1</t>
  </si>
  <si>
    <t>1995q2</t>
  </si>
  <si>
    <t>1995q3</t>
  </si>
  <si>
    <t>1995q4</t>
  </si>
  <si>
    <t>1996q1</t>
  </si>
  <si>
    <t>1996q2</t>
  </si>
  <si>
    <t>1996q3</t>
  </si>
  <si>
    <t>1996q4</t>
  </si>
  <si>
    <t>1997q1</t>
  </si>
  <si>
    <t>1997q2</t>
  </si>
  <si>
    <t>1997q3</t>
  </si>
  <si>
    <t>1997q4</t>
  </si>
  <si>
    <t>1998q1</t>
  </si>
  <si>
    <t>1998q2</t>
  </si>
  <si>
    <t>1998q3</t>
  </si>
  <si>
    <t>1998q4</t>
  </si>
  <si>
    <t>1999q1</t>
  </si>
  <si>
    <t>1999q2</t>
  </si>
  <si>
    <t>1999q3</t>
  </si>
  <si>
    <t>1999q4</t>
  </si>
  <si>
    <t>2000q1</t>
  </si>
  <si>
    <t>2000q2</t>
  </si>
  <si>
    <t>2000q3</t>
  </si>
  <si>
    <t>2000q4</t>
  </si>
  <si>
    <t>2001q1</t>
  </si>
  <si>
    <t>2001q2</t>
  </si>
  <si>
    <t>2001q3</t>
  </si>
  <si>
    <t>2001q4</t>
  </si>
  <si>
    <t>2002q1</t>
  </si>
  <si>
    <t>2002q2</t>
  </si>
  <si>
    <t>2002q3</t>
  </si>
  <si>
    <t>2002q4</t>
  </si>
  <si>
    <t>2003q1</t>
  </si>
  <si>
    <t>2003q2</t>
  </si>
  <si>
    <t>2003q3</t>
  </si>
  <si>
    <t>2003q4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</si>
  <si>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</si>
  <si>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</si>
  <si>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</si>
  <si>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</si>
  <si>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</si>
  <si>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</si>
  <si>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</si>
  <si>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</si>
  <si>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</si>
  <si>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</si>
  <si>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</si>
  <si>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</si>
  <si>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</si>
  <si>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</si>
  <si>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</si>
  <si>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</si>
  <si>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</si>
  <si>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</si>
  <si>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</si>
  <si>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</si>
  <si>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</si>
  <si>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</si>
  <si>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</si>
  <si>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</si>
  <si>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</si>
  <si>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</si>
  <si>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</si>
  <si>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</si>
  <si>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</si>
  <si>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</si>
  <si>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</si>
  <si>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</si>
  <si>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</si>
  <si>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</si>
  <si>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</si>
  <si>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</si>
  <si>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</si>
  <si>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</si>
  <si>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</si>
  <si>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</si>
  <si>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</si>
  <si>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</si>
  <si>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</si>
  <si>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</si>
  <si>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</si>
  <si>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</si>
  <si>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</si>
  <si>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</si>
  <si>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</si>
  <si>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</si>
  <si>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</si>
  <si>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</si>
  <si>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</si>
  <si>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</si>
  <si>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</si>
  <si>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</si>
  <si>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</si>
  <si>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Real UK</t>
  </si>
  <si>
    <t>Chart 1</t>
  </si>
  <si>
    <t>Chart 2</t>
  </si>
  <si>
    <t>Government analysis of cost of Brexit options</t>
  </si>
  <si>
    <t>Borrowing (2017 £bn)</t>
  </si>
  <si>
    <t>Borrowing (2017 £bn) per 1 ppt fall in GDP</t>
  </si>
  <si>
    <t>to 2033 (%)</t>
  </si>
  <si>
    <t>Increase in borrowing per 1% fall in real GDP</t>
  </si>
  <si>
    <t>Additional annual borrowing per this analysis</t>
  </si>
  <si>
    <t>Synthetic UK donors</t>
  </si>
  <si>
    <t>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</si>
</sst>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2" fontId="0" fillId="0" borderId="0" xfId="0" applyNumberFormat="1"/>
    <xf numFmtId="164" fontId="0" fillId="0" borderId="0" xfId="0" applyNumberFormat="1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2" borderId="0" xfId="0" applyFont="1" applyFill="1"/>
    <xf numFmtId="0" fontId="0" fillId="2" borderId="0" xfId="0" applyFill="1"/>
    <xf numFmtId="2" fontId="0" fillId="2" borderId="0" xfId="0" applyNumberFormat="1" applyFill="1"/>
    <xf numFmtId="0" fontId="2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Real UK</c:v>
          </c:tx>
          <c:marker>
            <c:symbol val="none"/>
          </c:marker>
          <c:cat>
            <c:strRef>
              <c:f>'Synthetic vs UK GDP'!$D$4:$D$96</c:f>
              <c:strCache>
                <c:ptCount val="93"/>
                <c:pt idx="0">
                  <c:v>1995q1</c:v>
                </c:pt>
                <c:pt idx="1">
                  <c:v>1995q2</c:v>
                </c:pt>
                <c:pt idx="2">
                  <c:v>1995q3</c:v>
                </c:pt>
                <c:pt idx="3">
                  <c:v>1995q4</c:v>
                </c:pt>
                <c:pt idx="4">
                  <c:v>1996q1</c:v>
                </c:pt>
                <c:pt idx="5">
                  <c:v>1996q2</c:v>
                </c:pt>
                <c:pt idx="6">
                  <c:v>1996q3</c:v>
                </c:pt>
                <c:pt idx="7">
                  <c:v>1996q4</c:v>
                </c:pt>
                <c:pt idx="8">
                  <c:v>1997q1</c:v>
                </c:pt>
                <c:pt idx="9">
                  <c:v>1997q2</c:v>
                </c:pt>
                <c:pt idx="10">
                  <c:v>1997q3</c:v>
                </c:pt>
                <c:pt idx="11">
                  <c:v>1997q4</c:v>
                </c:pt>
                <c:pt idx="12">
                  <c:v>1998q1</c:v>
                </c:pt>
                <c:pt idx="13">
                  <c:v>1998q2</c:v>
                </c:pt>
                <c:pt idx="14">
                  <c:v>1998q3</c:v>
                </c:pt>
                <c:pt idx="15">
                  <c:v>1998q4</c:v>
                </c:pt>
                <c:pt idx="16">
                  <c:v>1999q1</c:v>
                </c:pt>
                <c:pt idx="17">
                  <c:v>1999q2</c:v>
                </c:pt>
                <c:pt idx="18">
                  <c:v>1999q3</c:v>
                </c:pt>
                <c:pt idx="19">
                  <c:v>1999q4</c:v>
                </c:pt>
                <c:pt idx="20">
                  <c:v>2000q1</c:v>
                </c:pt>
                <c:pt idx="21">
                  <c:v>2000q2</c:v>
                </c:pt>
                <c:pt idx="22">
                  <c:v>2000q3</c:v>
                </c:pt>
                <c:pt idx="23">
                  <c:v>2000q4</c:v>
                </c:pt>
                <c:pt idx="24">
                  <c:v>2001q1</c:v>
                </c:pt>
                <c:pt idx="25">
                  <c:v>2001q2</c:v>
                </c:pt>
                <c:pt idx="26">
                  <c:v>2001q3</c:v>
                </c:pt>
                <c:pt idx="27">
                  <c:v>2001q4</c:v>
                </c:pt>
                <c:pt idx="28">
                  <c:v>2002q1</c:v>
                </c:pt>
                <c:pt idx="29">
                  <c:v>2002q2</c:v>
                </c:pt>
                <c:pt idx="30">
                  <c:v>2002q3</c:v>
                </c:pt>
                <c:pt idx="31">
                  <c:v>2002q4</c:v>
                </c:pt>
                <c:pt idx="32">
                  <c:v>2003q1</c:v>
                </c:pt>
                <c:pt idx="33">
                  <c:v>2003q2</c:v>
                </c:pt>
                <c:pt idx="34">
                  <c:v>2003q3</c:v>
                </c:pt>
                <c:pt idx="35">
                  <c:v>2003q4</c:v>
                </c:pt>
                <c:pt idx="36">
                  <c:v>2004q1</c:v>
                </c:pt>
                <c:pt idx="37">
                  <c:v>2004q2</c:v>
                </c:pt>
                <c:pt idx="38">
                  <c:v>2004q3</c:v>
                </c:pt>
                <c:pt idx="39">
                  <c:v>2004q4</c:v>
                </c:pt>
                <c:pt idx="40">
                  <c:v>2005q1</c:v>
                </c:pt>
                <c:pt idx="41">
                  <c:v>2005q2</c:v>
                </c:pt>
                <c:pt idx="42">
                  <c:v>2005q3</c:v>
                </c:pt>
                <c:pt idx="43">
                  <c:v>2005q4</c:v>
                </c:pt>
                <c:pt idx="44">
                  <c:v>2006q1</c:v>
                </c:pt>
                <c:pt idx="45">
                  <c:v>2006q2</c:v>
                </c:pt>
                <c:pt idx="46">
                  <c:v>2006q3</c:v>
                </c:pt>
                <c:pt idx="47">
                  <c:v>2006q4</c:v>
                </c:pt>
                <c:pt idx="48">
                  <c:v>2007q1</c:v>
                </c:pt>
                <c:pt idx="49">
                  <c:v>2007q2</c:v>
                </c:pt>
                <c:pt idx="50">
                  <c:v>2007q3</c:v>
                </c:pt>
                <c:pt idx="51">
                  <c:v>2007q4</c:v>
                </c:pt>
                <c:pt idx="52">
                  <c:v>2008q1</c:v>
                </c:pt>
                <c:pt idx="53">
                  <c:v>2008q2</c:v>
                </c:pt>
                <c:pt idx="54">
                  <c:v>2008q3</c:v>
                </c:pt>
                <c:pt idx="55">
                  <c:v>2008q4</c:v>
                </c:pt>
                <c:pt idx="56">
                  <c:v>2009q1</c:v>
                </c:pt>
                <c:pt idx="57">
                  <c:v>2009q2</c:v>
                </c:pt>
                <c:pt idx="58">
                  <c:v>2009q3</c:v>
                </c:pt>
                <c:pt idx="59">
                  <c:v>2009q4</c:v>
                </c:pt>
                <c:pt idx="60">
                  <c:v>2010q1</c:v>
                </c:pt>
                <c:pt idx="61">
                  <c:v>2010q2</c:v>
                </c:pt>
                <c:pt idx="62">
                  <c:v>2010q3</c:v>
                </c:pt>
                <c:pt idx="63">
                  <c:v>2010q4</c:v>
                </c:pt>
                <c:pt idx="64">
                  <c:v>2011q1</c:v>
                </c:pt>
                <c:pt idx="65">
                  <c:v>2011q2</c:v>
                </c:pt>
                <c:pt idx="66">
                  <c:v>2011q3</c:v>
                </c:pt>
                <c:pt idx="67">
                  <c:v>2011q4</c:v>
                </c:pt>
                <c:pt idx="68">
                  <c:v>2012q1</c:v>
                </c:pt>
                <c:pt idx="69">
                  <c:v>2012q2</c:v>
                </c:pt>
                <c:pt idx="70">
                  <c:v>2012q3</c:v>
                </c:pt>
                <c:pt idx="71">
                  <c:v>2012q4</c:v>
                </c:pt>
                <c:pt idx="72">
                  <c:v>2013q1</c:v>
                </c:pt>
                <c:pt idx="73">
                  <c:v>2013q2</c:v>
                </c:pt>
                <c:pt idx="74">
                  <c:v>2013q3</c:v>
                </c:pt>
                <c:pt idx="75">
                  <c:v>2013q4</c:v>
                </c:pt>
                <c:pt idx="76">
                  <c:v>2014q1</c:v>
                </c:pt>
                <c:pt idx="77">
                  <c:v>2014q2</c:v>
                </c:pt>
                <c:pt idx="78">
                  <c:v>2014q3</c:v>
                </c:pt>
                <c:pt idx="79">
                  <c:v>2014q4</c:v>
                </c:pt>
                <c:pt idx="80">
                  <c:v>2015q1</c:v>
                </c:pt>
                <c:pt idx="81">
                  <c:v>2015q2</c:v>
                </c:pt>
                <c:pt idx="82">
                  <c:v>2015q3</c:v>
                </c:pt>
                <c:pt idx="83">
                  <c:v>2015q4</c:v>
                </c:pt>
                <c:pt idx="84">
                  <c:v>2016q1</c:v>
                </c:pt>
                <c:pt idx="85">
                  <c:v>2016q2</c:v>
                </c:pt>
                <c:pt idx="86">
                  <c:v>2016q3</c:v>
                </c:pt>
                <c:pt idx="87">
                  <c:v>2016q4</c:v>
                </c:pt>
                <c:pt idx="88">
                  <c:v>2017q1</c:v>
                </c:pt>
                <c:pt idx="89">
                  <c:v>2017q2</c:v>
                </c:pt>
                <c:pt idx="90">
                  <c:v>2017q3</c:v>
                </c:pt>
                <c:pt idx="91">
                  <c:v>2017q4</c:v>
                </c:pt>
                <c:pt idx="92">
                  <c:v>2018q1</c:v>
                </c:pt>
              </c:strCache>
            </c:strRef>
          </c:cat>
          <c:val>
            <c:numRef>
              <c:f>'Synthetic vs UK GDP'!$E$4:$E$96</c:f>
              <c:numCache>
                <c:formatCode>0.00</c:formatCode>
                <c:ptCount val="93"/>
                <c:pt idx="0">
                  <c:v>0.335146</c:v>
                </c:pt>
                <c:pt idx="1">
                  <c:v>0.69611599999999996</c:v>
                </c:pt>
                <c:pt idx="2">
                  <c:v>1.6797139999999999</c:v>
                </c:pt>
                <c:pt idx="3">
                  <c:v>1.9660580000000001</c:v>
                </c:pt>
                <c:pt idx="4">
                  <c:v>2.8746960000000001</c:v>
                </c:pt>
                <c:pt idx="5">
                  <c:v>3.1899350000000002</c:v>
                </c:pt>
                <c:pt idx="6">
                  <c:v>3.867651</c:v>
                </c:pt>
                <c:pt idx="7">
                  <c:v>4.8093769999999996</c:v>
                </c:pt>
                <c:pt idx="8">
                  <c:v>6.2552009999999996</c:v>
                </c:pt>
                <c:pt idx="9">
                  <c:v>7.3269449999999896</c:v>
                </c:pt>
                <c:pt idx="10">
                  <c:v>7.9228409999999903</c:v>
                </c:pt>
                <c:pt idx="11">
                  <c:v>9.1488099999999903</c:v>
                </c:pt>
                <c:pt idx="12">
                  <c:v>9.7021850000000001</c:v>
                </c:pt>
                <c:pt idx="13">
                  <c:v>10.288296000000001</c:v>
                </c:pt>
                <c:pt idx="14">
                  <c:v>11.019753</c:v>
                </c:pt>
                <c:pt idx="15">
                  <c:v>12.06169</c:v>
                </c:pt>
                <c:pt idx="16">
                  <c:v>12.663364</c:v>
                </c:pt>
                <c:pt idx="17">
                  <c:v>12.732848000000001</c:v>
                </c:pt>
                <c:pt idx="18">
                  <c:v>14.48738</c:v>
                </c:pt>
                <c:pt idx="19">
                  <c:v>15.902896</c:v>
                </c:pt>
                <c:pt idx="20">
                  <c:v>16.835163000000001</c:v>
                </c:pt>
                <c:pt idx="21">
                  <c:v>17.553868000000001</c:v>
                </c:pt>
                <c:pt idx="22">
                  <c:v>17.850075</c:v>
                </c:pt>
                <c:pt idx="23">
                  <c:v>18.05978</c:v>
                </c:pt>
                <c:pt idx="24">
                  <c:v>19.071005</c:v>
                </c:pt>
                <c:pt idx="25">
                  <c:v>19.898342</c:v>
                </c:pt>
                <c:pt idx="26">
                  <c:v>20.542009</c:v>
                </c:pt>
                <c:pt idx="27">
                  <c:v>20.870943</c:v>
                </c:pt>
                <c:pt idx="28">
                  <c:v>21.353332999999999</c:v>
                </c:pt>
                <c:pt idx="29">
                  <c:v>22.070416000000002</c:v>
                </c:pt>
                <c:pt idx="30">
                  <c:v>22.875475999999999</c:v>
                </c:pt>
                <c:pt idx="31">
                  <c:v>23.820656</c:v>
                </c:pt>
                <c:pt idx="32">
                  <c:v>24.441963999999999</c:v>
                </c:pt>
                <c:pt idx="33">
                  <c:v>25.347996999999999</c:v>
                </c:pt>
                <c:pt idx="34">
                  <c:v>26.345351999999998</c:v>
                </c:pt>
                <c:pt idx="35">
                  <c:v>27.123380000000001</c:v>
                </c:pt>
                <c:pt idx="36">
                  <c:v>27.641542000000001</c:v>
                </c:pt>
                <c:pt idx="37">
                  <c:v>28.063531999999999</c:v>
                </c:pt>
                <c:pt idx="38">
                  <c:v>28.294084999999999</c:v>
                </c:pt>
                <c:pt idx="39">
                  <c:v>28.657057999999999</c:v>
                </c:pt>
                <c:pt idx="40">
                  <c:v>29.504034000000001</c:v>
                </c:pt>
                <c:pt idx="41">
                  <c:v>30.598113999999999</c:v>
                </c:pt>
                <c:pt idx="42">
                  <c:v>31.654174000000001</c:v>
                </c:pt>
                <c:pt idx="43">
                  <c:v>33.121057</c:v>
                </c:pt>
                <c:pt idx="44">
                  <c:v>33.384332999999998</c:v>
                </c:pt>
                <c:pt idx="45">
                  <c:v>33.586877999999999</c:v>
                </c:pt>
                <c:pt idx="46">
                  <c:v>33.666147000000002</c:v>
                </c:pt>
                <c:pt idx="47">
                  <c:v>34.030962000000002</c:v>
                </c:pt>
                <c:pt idx="48">
                  <c:v>34.932951999999901</c:v>
                </c:pt>
                <c:pt idx="49">
                  <c:v>35.648829999999897</c:v>
                </c:pt>
                <c:pt idx="50">
                  <c:v>36.310969999999898</c:v>
                </c:pt>
                <c:pt idx="51">
                  <c:v>37.114877999999898</c:v>
                </c:pt>
                <c:pt idx="52">
                  <c:v>37.387012999999897</c:v>
                </c:pt>
                <c:pt idx="53">
                  <c:v>36.710878999999899</c:v>
                </c:pt>
                <c:pt idx="54">
                  <c:v>35.109837999999897</c:v>
                </c:pt>
                <c:pt idx="55">
                  <c:v>32.9333379999999</c:v>
                </c:pt>
                <c:pt idx="56">
                  <c:v>31.335082999999901</c:v>
                </c:pt>
                <c:pt idx="57">
                  <c:v>31.109835999999898</c:v>
                </c:pt>
                <c:pt idx="58">
                  <c:v>31.265042999999899</c:v>
                </c:pt>
                <c:pt idx="59">
                  <c:v>31.531756999999899</c:v>
                </c:pt>
                <c:pt idx="60">
                  <c:v>32.069719999999897</c:v>
                </c:pt>
                <c:pt idx="61">
                  <c:v>32.969581999999903</c:v>
                </c:pt>
                <c:pt idx="62">
                  <c:v>33.433693999999903</c:v>
                </c:pt>
                <c:pt idx="63">
                  <c:v>33.505897999999902</c:v>
                </c:pt>
                <c:pt idx="64">
                  <c:v>34.0929229999999</c:v>
                </c:pt>
                <c:pt idx="65">
                  <c:v>34.241027999999901</c:v>
                </c:pt>
                <c:pt idx="66">
                  <c:v>34.621637999999898</c:v>
                </c:pt>
                <c:pt idx="67">
                  <c:v>34.811682999999903</c:v>
                </c:pt>
                <c:pt idx="68">
                  <c:v>35.458177999999897</c:v>
                </c:pt>
                <c:pt idx="69">
                  <c:v>35.351463999999901</c:v>
                </c:pt>
                <c:pt idx="70">
                  <c:v>36.502496999999899</c:v>
                </c:pt>
                <c:pt idx="71">
                  <c:v>36.357450999999898</c:v>
                </c:pt>
                <c:pt idx="72">
                  <c:v>36.995900999999897</c:v>
                </c:pt>
                <c:pt idx="73">
                  <c:v>37.536482999999897</c:v>
                </c:pt>
                <c:pt idx="74">
                  <c:v>38.386848999999899</c:v>
                </c:pt>
                <c:pt idx="75">
                  <c:v>38.905755999999897</c:v>
                </c:pt>
                <c:pt idx="76">
                  <c:v>39.764734999999902</c:v>
                </c:pt>
                <c:pt idx="77">
                  <c:v>40.617714999999897</c:v>
                </c:pt>
                <c:pt idx="78">
                  <c:v>41.378859999999897</c:v>
                </c:pt>
                <c:pt idx="79">
                  <c:v>42.1400849999999</c:v>
                </c:pt>
                <c:pt idx="80">
                  <c:v>42.4826839999999</c:v>
                </c:pt>
                <c:pt idx="81">
                  <c:v>43.057496999999898</c:v>
                </c:pt>
                <c:pt idx="82">
                  <c:v>43.474041999999898</c:v>
                </c:pt>
                <c:pt idx="83">
                  <c:v>44.199865999999901</c:v>
                </c:pt>
                <c:pt idx="84">
                  <c:v>44.411446999999903</c:v>
                </c:pt>
                <c:pt idx="85">
                  <c:v>44.887336999999903</c:v>
                </c:pt>
                <c:pt idx="86">
                  <c:v>45.428307999999902</c:v>
                </c:pt>
                <c:pt idx="87">
                  <c:v>46.176615999999903</c:v>
                </c:pt>
                <c:pt idx="88">
                  <c:v>46.490468999999898</c:v>
                </c:pt>
                <c:pt idx="89">
                  <c:v>46.737072999999903</c:v>
                </c:pt>
                <c:pt idx="90">
                  <c:v>47.197958999999898</c:v>
                </c:pt>
                <c:pt idx="91">
                  <c:v>47.586855999999898</c:v>
                </c:pt>
                <c:pt idx="92">
                  <c:v>47.685478999999901</c:v>
                </c:pt>
              </c:numCache>
            </c:numRef>
          </c:val>
          <c:smooth val="0"/>
        </c:ser>
        <c:ser>
          <c:idx val="1"/>
          <c:order val="1"/>
          <c:tx>
            <c:v>Synthetic UK</c:v>
          </c:tx>
          <c:marker>
            <c:symbol val="none"/>
          </c:marker>
          <c:cat>
            <c:strRef>
              <c:f>'Synthetic vs UK GDP'!$D$4:$D$96</c:f>
              <c:strCache>
                <c:ptCount val="93"/>
                <c:pt idx="0">
                  <c:v>1995q1</c:v>
                </c:pt>
                <c:pt idx="1">
                  <c:v>1995q2</c:v>
                </c:pt>
                <c:pt idx="2">
                  <c:v>1995q3</c:v>
                </c:pt>
                <c:pt idx="3">
                  <c:v>1995q4</c:v>
                </c:pt>
                <c:pt idx="4">
                  <c:v>1996q1</c:v>
                </c:pt>
                <c:pt idx="5">
                  <c:v>1996q2</c:v>
                </c:pt>
                <c:pt idx="6">
                  <c:v>1996q3</c:v>
                </c:pt>
                <c:pt idx="7">
                  <c:v>1996q4</c:v>
                </c:pt>
                <c:pt idx="8">
                  <c:v>1997q1</c:v>
                </c:pt>
                <c:pt idx="9">
                  <c:v>1997q2</c:v>
                </c:pt>
                <c:pt idx="10">
                  <c:v>1997q3</c:v>
                </c:pt>
                <c:pt idx="11">
                  <c:v>1997q4</c:v>
                </c:pt>
                <c:pt idx="12">
                  <c:v>1998q1</c:v>
                </c:pt>
                <c:pt idx="13">
                  <c:v>1998q2</c:v>
                </c:pt>
                <c:pt idx="14">
                  <c:v>1998q3</c:v>
                </c:pt>
                <c:pt idx="15">
                  <c:v>1998q4</c:v>
                </c:pt>
                <c:pt idx="16">
                  <c:v>1999q1</c:v>
                </c:pt>
                <c:pt idx="17">
                  <c:v>1999q2</c:v>
                </c:pt>
                <c:pt idx="18">
                  <c:v>1999q3</c:v>
                </c:pt>
                <c:pt idx="19">
                  <c:v>1999q4</c:v>
                </c:pt>
                <c:pt idx="20">
                  <c:v>2000q1</c:v>
                </c:pt>
                <c:pt idx="21">
                  <c:v>2000q2</c:v>
                </c:pt>
                <c:pt idx="22">
                  <c:v>2000q3</c:v>
                </c:pt>
                <c:pt idx="23">
                  <c:v>2000q4</c:v>
                </c:pt>
                <c:pt idx="24">
                  <c:v>2001q1</c:v>
                </c:pt>
                <c:pt idx="25">
                  <c:v>2001q2</c:v>
                </c:pt>
                <c:pt idx="26">
                  <c:v>2001q3</c:v>
                </c:pt>
                <c:pt idx="27">
                  <c:v>2001q4</c:v>
                </c:pt>
                <c:pt idx="28">
                  <c:v>2002q1</c:v>
                </c:pt>
                <c:pt idx="29">
                  <c:v>2002q2</c:v>
                </c:pt>
                <c:pt idx="30">
                  <c:v>2002q3</c:v>
                </c:pt>
                <c:pt idx="31">
                  <c:v>2002q4</c:v>
                </c:pt>
                <c:pt idx="32">
                  <c:v>2003q1</c:v>
                </c:pt>
                <c:pt idx="33">
                  <c:v>2003q2</c:v>
                </c:pt>
                <c:pt idx="34">
                  <c:v>2003q3</c:v>
                </c:pt>
                <c:pt idx="35">
                  <c:v>2003q4</c:v>
                </c:pt>
                <c:pt idx="36">
                  <c:v>2004q1</c:v>
                </c:pt>
                <c:pt idx="37">
                  <c:v>2004q2</c:v>
                </c:pt>
                <c:pt idx="38">
                  <c:v>2004q3</c:v>
                </c:pt>
                <c:pt idx="39">
                  <c:v>2004q4</c:v>
                </c:pt>
                <c:pt idx="40">
                  <c:v>2005q1</c:v>
                </c:pt>
                <c:pt idx="41">
                  <c:v>2005q2</c:v>
                </c:pt>
                <c:pt idx="42">
                  <c:v>2005q3</c:v>
                </c:pt>
                <c:pt idx="43">
                  <c:v>2005q4</c:v>
                </c:pt>
                <c:pt idx="44">
                  <c:v>2006q1</c:v>
                </c:pt>
                <c:pt idx="45">
                  <c:v>2006q2</c:v>
                </c:pt>
                <c:pt idx="46">
                  <c:v>2006q3</c:v>
                </c:pt>
                <c:pt idx="47">
                  <c:v>2006q4</c:v>
                </c:pt>
                <c:pt idx="48">
                  <c:v>2007q1</c:v>
                </c:pt>
                <c:pt idx="49">
                  <c:v>2007q2</c:v>
                </c:pt>
                <c:pt idx="50">
                  <c:v>2007q3</c:v>
                </c:pt>
                <c:pt idx="51">
                  <c:v>2007q4</c:v>
                </c:pt>
                <c:pt idx="52">
                  <c:v>2008q1</c:v>
                </c:pt>
                <c:pt idx="53">
                  <c:v>2008q2</c:v>
                </c:pt>
                <c:pt idx="54">
                  <c:v>2008q3</c:v>
                </c:pt>
                <c:pt idx="55">
                  <c:v>2008q4</c:v>
                </c:pt>
                <c:pt idx="56">
                  <c:v>2009q1</c:v>
                </c:pt>
                <c:pt idx="57">
                  <c:v>2009q2</c:v>
                </c:pt>
                <c:pt idx="58">
                  <c:v>2009q3</c:v>
                </c:pt>
                <c:pt idx="59">
                  <c:v>2009q4</c:v>
                </c:pt>
                <c:pt idx="60">
                  <c:v>2010q1</c:v>
                </c:pt>
                <c:pt idx="61">
                  <c:v>2010q2</c:v>
                </c:pt>
                <c:pt idx="62">
                  <c:v>2010q3</c:v>
                </c:pt>
                <c:pt idx="63">
                  <c:v>2010q4</c:v>
                </c:pt>
                <c:pt idx="64">
                  <c:v>2011q1</c:v>
                </c:pt>
                <c:pt idx="65">
                  <c:v>2011q2</c:v>
                </c:pt>
                <c:pt idx="66">
                  <c:v>2011q3</c:v>
                </c:pt>
                <c:pt idx="67">
                  <c:v>2011q4</c:v>
                </c:pt>
                <c:pt idx="68">
                  <c:v>2012q1</c:v>
                </c:pt>
                <c:pt idx="69">
                  <c:v>2012q2</c:v>
                </c:pt>
                <c:pt idx="70">
                  <c:v>2012q3</c:v>
                </c:pt>
                <c:pt idx="71">
                  <c:v>2012q4</c:v>
                </c:pt>
                <c:pt idx="72">
                  <c:v>2013q1</c:v>
                </c:pt>
                <c:pt idx="73">
                  <c:v>2013q2</c:v>
                </c:pt>
                <c:pt idx="74">
                  <c:v>2013q3</c:v>
                </c:pt>
                <c:pt idx="75">
                  <c:v>2013q4</c:v>
                </c:pt>
                <c:pt idx="76">
                  <c:v>2014q1</c:v>
                </c:pt>
                <c:pt idx="77">
                  <c:v>2014q2</c:v>
                </c:pt>
                <c:pt idx="78">
                  <c:v>2014q3</c:v>
                </c:pt>
                <c:pt idx="79">
                  <c:v>2014q4</c:v>
                </c:pt>
                <c:pt idx="80">
                  <c:v>2015q1</c:v>
                </c:pt>
                <c:pt idx="81">
                  <c:v>2015q2</c:v>
                </c:pt>
                <c:pt idx="82">
                  <c:v>2015q3</c:v>
                </c:pt>
                <c:pt idx="83">
                  <c:v>2015q4</c:v>
                </c:pt>
                <c:pt idx="84">
                  <c:v>2016q1</c:v>
                </c:pt>
                <c:pt idx="85">
                  <c:v>2016q2</c:v>
                </c:pt>
                <c:pt idx="86">
                  <c:v>2016q3</c:v>
                </c:pt>
                <c:pt idx="87">
                  <c:v>2016q4</c:v>
                </c:pt>
                <c:pt idx="88">
                  <c:v>2017q1</c:v>
                </c:pt>
                <c:pt idx="89">
                  <c:v>2017q2</c:v>
                </c:pt>
                <c:pt idx="90">
                  <c:v>2017q3</c:v>
                </c:pt>
                <c:pt idx="91">
                  <c:v>2017q4</c:v>
                </c:pt>
                <c:pt idx="92">
                  <c:v>2018q1</c:v>
                </c:pt>
              </c:strCache>
            </c:strRef>
          </c:cat>
          <c:val>
            <c:numRef>
              <c:f>'Synthetic vs UK GDP'!$F$4:$F$96</c:f>
              <c:numCache>
                <c:formatCode>0.00</c:formatCode>
                <c:ptCount val="93"/>
                <c:pt idx="0">
                  <c:v>0.60953242400000007</c:v>
                </c:pt>
                <c:pt idx="1">
                  <c:v>1.022983891</c:v>
                </c:pt>
                <c:pt idx="2">
                  <c:v>1.79072242</c:v>
                </c:pt>
                <c:pt idx="3">
                  <c:v>2.1820315050000003</c:v>
                </c:pt>
                <c:pt idx="4">
                  <c:v>2.7907305139999998</c:v>
                </c:pt>
                <c:pt idx="5">
                  <c:v>3.6520134790000003</c:v>
                </c:pt>
                <c:pt idx="6">
                  <c:v>4.2598457649999997</c:v>
                </c:pt>
                <c:pt idx="7">
                  <c:v>5.1180893959999993</c:v>
                </c:pt>
                <c:pt idx="8">
                  <c:v>6.1854982219999997</c:v>
                </c:pt>
                <c:pt idx="9">
                  <c:v>7.2257878689999995</c:v>
                </c:pt>
                <c:pt idx="10">
                  <c:v>8.0943651120000002</c:v>
                </c:pt>
                <c:pt idx="11">
                  <c:v>8.8816164610000001</c:v>
                </c:pt>
                <c:pt idx="12">
                  <c:v>9.5425281899999987</c:v>
                </c:pt>
                <c:pt idx="13">
                  <c:v>10.172702928999998</c:v>
                </c:pt>
                <c:pt idx="14">
                  <c:v>10.975683584999999</c:v>
                </c:pt>
                <c:pt idx="15">
                  <c:v>11.710398781999997</c:v>
                </c:pt>
                <c:pt idx="16">
                  <c:v>12.345606654999997</c:v>
                </c:pt>
                <c:pt idx="17">
                  <c:v>13.040759122999997</c:v>
                </c:pt>
                <c:pt idx="18">
                  <c:v>14.470153797</c:v>
                </c:pt>
                <c:pt idx="19">
                  <c:v>15.667334090999997</c:v>
                </c:pt>
                <c:pt idx="20">
                  <c:v>16.776669251999998</c:v>
                </c:pt>
                <c:pt idx="21">
                  <c:v>17.776094729999997</c:v>
                </c:pt>
                <c:pt idx="22">
                  <c:v>18.373756706999977</c:v>
                </c:pt>
                <c:pt idx="23">
                  <c:v>19.221673082999974</c:v>
                </c:pt>
                <c:pt idx="24">
                  <c:v>19.630703398999998</c:v>
                </c:pt>
                <c:pt idx="25">
                  <c:v>19.953736507999977</c:v>
                </c:pt>
                <c:pt idx="26">
                  <c:v>19.950936302999978</c:v>
                </c:pt>
                <c:pt idx="27">
                  <c:v>20.363269279999976</c:v>
                </c:pt>
                <c:pt idx="28">
                  <c:v>21.372051798999976</c:v>
                </c:pt>
                <c:pt idx="29">
                  <c:v>22.051636144999975</c:v>
                </c:pt>
                <c:pt idx="30">
                  <c:v>22.620626653999977</c:v>
                </c:pt>
                <c:pt idx="31">
                  <c:v>23.118065402000003</c:v>
                </c:pt>
                <c:pt idx="32">
                  <c:v>23.395925709999979</c:v>
                </c:pt>
                <c:pt idx="33">
                  <c:v>23.983904224999975</c:v>
                </c:pt>
                <c:pt idx="34">
                  <c:v>24.954133330999973</c:v>
                </c:pt>
                <c:pt idx="35">
                  <c:v>26.157012566999999</c:v>
                </c:pt>
                <c:pt idx="36">
                  <c:v>27.144399589000002</c:v>
                </c:pt>
                <c:pt idx="37">
                  <c:v>27.877993151000005</c:v>
                </c:pt>
                <c:pt idx="38">
                  <c:v>28.602257356999974</c:v>
                </c:pt>
                <c:pt idx="39">
                  <c:v>29.183532776999975</c:v>
                </c:pt>
                <c:pt idx="40">
                  <c:v>30.031919748999972</c:v>
                </c:pt>
                <c:pt idx="41">
                  <c:v>31.01249727999998</c:v>
                </c:pt>
                <c:pt idx="42">
                  <c:v>31.877692699999979</c:v>
                </c:pt>
                <c:pt idx="43">
                  <c:v>32.630975069999977</c:v>
                </c:pt>
                <c:pt idx="44">
                  <c:v>33.382977396999976</c:v>
                </c:pt>
                <c:pt idx="45">
                  <c:v>33.998644196999962</c:v>
                </c:pt>
                <c:pt idx="46">
                  <c:v>34.322644926999978</c:v>
                </c:pt>
                <c:pt idx="47">
                  <c:v>35.167198800999977</c:v>
                </c:pt>
                <c:pt idx="48">
                  <c:v>35.411102346999982</c:v>
                </c:pt>
                <c:pt idx="49">
                  <c:v>35.669463758999981</c:v>
                </c:pt>
                <c:pt idx="50">
                  <c:v>35.953116736999974</c:v>
                </c:pt>
                <c:pt idx="51">
                  <c:v>36.518515890999979</c:v>
                </c:pt>
                <c:pt idx="52">
                  <c:v>36.416204530999963</c:v>
                </c:pt>
                <c:pt idx="53">
                  <c:v>36.462601943999957</c:v>
                </c:pt>
                <c:pt idx="54">
                  <c:v>36.086636591999962</c:v>
                </c:pt>
                <c:pt idx="55">
                  <c:v>33.88256606399996</c:v>
                </c:pt>
                <c:pt idx="56">
                  <c:v>31.072956753999961</c:v>
                </c:pt>
                <c:pt idx="57">
                  <c:v>31.113789799999935</c:v>
                </c:pt>
                <c:pt idx="58">
                  <c:v>31.225294690999938</c:v>
                </c:pt>
                <c:pt idx="59">
                  <c:v>31.957509570999939</c:v>
                </c:pt>
                <c:pt idx="60">
                  <c:v>32.623431554999939</c:v>
                </c:pt>
                <c:pt idx="61">
                  <c:v>33.34089534599994</c:v>
                </c:pt>
                <c:pt idx="62">
                  <c:v>34.066935087999944</c:v>
                </c:pt>
                <c:pt idx="63">
                  <c:v>34.456376117999937</c:v>
                </c:pt>
                <c:pt idx="64">
                  <c:v>34.461709130999957</c:v>
                </c:pt>
                <c:pt idx="65">
                  <c:v>34.59294932499995</c:v>
                </c:pt>
                <c:pt idx="66">
                  <c:v>35.451454383999952</c:v>
                </c:pt>
                <c:pt idx="67">
                  <c:v>36.006699741999952</c:v>
                </c:pt>
                <c:pt idx="68">
                  <c:v>36.011178449999953</c:v>
                </c:pt>
                <c:pt idx="69">
                  <c:v>36.01796005599995</c:v>
                </c:pt>
                <c:pt idx="70">
                  <c:v>35.929604001999955</c:v>
                </c:pt>
                <c:pt idx="71">
                  <c:v>36.023444284999954</c:v>
                </c:pt>
                <c:pt idx="72">
                  <c:v>36.694409835999949</c:v>
                </c:pt>
                <c:pt idx="73">
                  <c:v>37.345362455999954</c:v>
                </c:pt>
                <c:pt idx="74">
                  <c:v>38.325307541999955</c:v>
                </c:pt>
                <c:pt idx="75">
                  <c:v>38.912319163999946</c:v>
                </c:pt>
                <c:pt idx="76">
                  <c:v>39.498721789999948</c:v>
                </c:pt>
                <c:pt idx="77">
                  <c:v>40.041831218999953</c:v>
                </c:pt>
                <c:pt idx="78">
                  <c:v>40.764756282999947</c:v>
                </c:pt>
                <c:pt idx="79">
                  <c:v>41.357836544999948</c:v>
                </c:pt>
                <c:pt idx="80">
                  <c:v>43.053774653999952</c:v>
                </c:pt>
                <c:pt idx="81">
                  <c:v>43.233335843999946</c:v>
                </c:pt>
                <c:pt idx="82">
                  <c:v>43.855127623999948</c:v>
                </c:pt>
                <c:pt idx="83">
                  <c:v>44.011350433999951</c:v>
                </c:pt>
                <c:pt idx="84">
                  <c:v>44.330515000999952</c:v>
                </c:pt>
                <c:pt idx="85">
                  <c:v>44.842204230999954</c:v>
                </c:pt>
                <c:pt idx="86">
                  <c:v>45.346005565999945</c:v>
                </c:pt>
                <c:pt idx="87">
                  <c:v>46.155632206999954</c:v>
                </c:pt>
                <c:pt idx="88">
                  <c:v>46.826832553999957</c:v>
                </c:pt>
                <c:pt idx="89">
                  <c:v>47.678518481999944</c:v>
                </c:pt>
                <c:pt idx="90">
                  <c:v>48.510223801999949</c:v>
                </c:pt>
                <c:pt idx="91">
                  <c:v>49.23312729599995</c:v>
                </c:pt>
                <c:pt idx="92">
                  <c:v>49.77333762399995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0628480"/>
        <c:axId val="168956672"/>
      </c:lineChart>
      <c:catAx>
        <c:axId val="180628480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 rot="-2040000"/>
          <a:lstStyle/>
          <a:p>
            <a:pPr>
              <a:defRPr sz="800"/>
            </a:pPr>
            <a:endParaRPr lang="en-US"/>
          </a:p>
        </c:txPr>
        <c:crossAx val="168956672"/>
        <c:crosses val="autoZero"/>
        <c:auto val="1"/>
        <c:lblAlgn val="ctr"/>
        <c:lblOffset val="100"/>
        <c:tickLblSkip val="4"/>
        <c:noMultiLvlLbl val="0"/>
      </c:catAx>
      <c:valAx>
        <c:axId val="1689566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GB"/>
                  <a:t>Cumulative</a:t>
                </a:r>
                <a:r>
                  <a:rPr lang="en-GB" baseline="0"/>
                  <a:t> growth of real GDP (%)</a:t>
                </a:r>
                <a:endParaRPr lang="en-GB"/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80628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95637097771307E-2"/>
          <c:y val="2.2406119294525531E-2"/>
          <c:w val="0.78313675175820785"/>
          <c:h val="0.92703685817906301"/>
        </c:manualLayout>
      </c:layout>
      <c:lineChart>
        <c:grouping val="standard"/>
        <c:varyColors val="0"/>
        <c:ser>
          <c:idx val="0"/>
          <c:order val="0"/>
          <c:tx>
            <c:strRef>
              <c:f>'Synthetic vs UK GDP'!$M$3</c:f>
              <c:strCache>
                <c:ptCount val="1"/>
                <c:pt idx="0">
                  <c:v>Real UK</c:v>
                </c:pt>
              </c:strCache>
            </c:strRef>
          </c:tx>
          <c:marker>
            <c:symbol val="none"/>
          </c:marker>
          <c:cat>
            <c:strRef>
              <c:f>'Synthetic vs UK GDP'!$L$4:$L$10</c:f>
              <c:strCache>
                <c:ptCount val="7"/>
                <c:pt idx="0">
                  <c:v>2016q3</c:v>
                </c:pt>
                <c:pt idx="1">
                  <c:v>2016q4</c:v>
                </c:pt>
                <c:pt idx="2">
                  <c:v>2017q1</c:v>
                </c:pt>
                <c:pt idx="3">
                  <c:v>2017q2</c:v>
                </c:pt>
                <c:pt idx="4">
                  <c:v>2017q3</c:v>
                </c:pt>
                <c:pt idx="5">
                  <c:v>2017q4</c:v>
                </c:pt>
                <c:pt idx="6">
                  <c:v>2018q1</c:v>
                </c:pt>
              </c:strCache>
            </c:strRef>
          </c:cat>
          <c:val>
            <c:numRef>
              <c:f>'Synthetic vs UK GDP'!$M$4:$M$10</c:f>
              <c:numCache>
                <c:formatCode>0.00</c:formatCode>
                <c:ptCount val="7"/>
                <c:pt idx="0">
                  <c:v>0.54097099999999898</c:v>
                </c:pt>
                <c:pt idx="1">
                  <c:v>1.2892790000000005</c:v>
                </c:pt>
                <c:pt idx="2">
                  <c:v>1.6031319999999951</c:v>
                </c:pt>
                <c:pt idx="3">
                  <c:v>1.849736</c:v>
                </c:pt>
                <c:pt idx="4">
                  <c:v>2.3106219999999951</c:v>
                </c:pt>
                <c:pt idx="5">
                  <c:v>2.6995189999999951</c:v>
                </c:pt>
                <c:pt idx="6">
                  <c:v>2.7981419999999986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'Synthetic vs UK GDP'!$N$3</c:f>
              <c:strCache>
                <c:ptCount val="1"/>
                <c:pt idx="0">
                  <c:v>Synthetic UK</c:v>
                </c:pt>
              </c:strCache>
            </c:strRef>
          </c:tx>
          <c:marker>
            <c:symbol val="none"/>
          </c:marker>
          <c:cat>
            <c:strRef>
              <c:f>'Synthetic vs UK GDP'!$L$4:$L$10</c:f>
              <c:strCache>
                <c:ptCount val="7"/>
                <c:pt idx="0">
                  <c:v>2016q3</c:v>
                </c:pt>
                <c:pt idx="1">
                  <c:v>2016q4</c:v>
                </c:pt>
                <c:pt idx="2">
                  <c:v>2017q1</c:v>
                </c:pt>
                <c:pt idx="3">
                  <c:v>2017q2</c:v>
                </c:pt>
                <c:pt idx="4">
                  <c:v>2017q3</c:v>
                </c:pt>
                <c:pt idx="5">
                  <c:v>2017q4</c:v>
                </c:pt>
                <c:pt idx="6">
                  <c:v>2018q1</c:v>
                </c:pt>
              </c:strCache>
            </c:strRef>
          </c:cat>
          <c:val>
            <c:numRef>
              <c:f>'Synthetic vs UK GDP'!$N$4:$N$10</c:f>
              <c:numCache>
                <c:formatCode>0.00</c:formatCode>
                <c:ptCount val="7"/>
                <c:pt idx="0">
                  <c:v>0.50380133499999147</c:v>
                </c:pt>
                <c:pt idx="1">
                  <c:v>1.3134279759999998</c:v>
                </c:pt>
                <c:pt idx="2">
                  <c:v>1.9846283230000026</c:v>
                </c:pt>
                <c:pt idx="3">
                  <c:v>2.8363142509999903</c:v>
                </c:pt>
                <c:pt idx="4">
                  <c:v>3.668019570999995</c:v>
                </c:pt>
                <c:pt idx="5">
                  <c:v>4.3909230649999955</c:v>
                </c:pt>
                <c:pt idx="6">
                  <c:v>4.9311333929999961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9179776"/>
        <c:axId val="169181568"/>
      </c:lineChart>
      <c:catAx>
        <c:axId val="169179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69181568"/>
        <c:crosses val="autoZero"/>
        <c:auto val="1"/>
        <c:lblAlgn val="ctr"/>
        <c:lblOffset val="100"/>
        <c:noMultiLvlLbl val="0"/>
      </c:catAx>
      <c:valAx>
        <c:axId val="169181568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Cumulative growth in real GDP</a:t>
                </a:r>
                <a:r>
                  <a:rPr lang="en-US" baseline="0"/>
                  <a:t> since Brexit referendum</a:t>
                </a:r>
                <a:r>
                  <a:rPr lang="en-US"/>
                  <a:t> (%)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169179776"/>
        <c:crosses val="autoZero"/>
        <c:crossBetween val="between"/>
        <c:majorUnit val="2"/>
      </c:valAx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17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0.79249</cdr:x>
      <cdr:y>0.02199</cdr:y>
    </cdr:from>
    <cdr:to>
      <cdr:x>0.79343</cdr:x>
      <cdr:y>0.93402</cdr:y>
    </cdr:to>
    <cdr:cxnSp macro="">
      <cdr:nvCxnSpPr>
        <cdr:cNvPr id="7" name="Straight Connector 6"/>
        <cdr:cNvCxnSpPr/>
      </cdr:nvCxnSpPr>
      <cdr:spPr>
        <a:xfrm xmlns:a="http://schemas.openxmlformats.org/drawingml/2006/main" flipV="1">
          <a:off x="6871026" y="138398"/>
          <a:ext cx="8142" cy="5739423"/>
        </a:xfrm>
        <a:prstGeom xmlns:a="http://schemas.openxmlformats.org/drawingml/2006/main" prst="line">
          <a:avLst/>
        </a:prstGeom>
        <a:ln xmlns:a="http://schemas.openxmlformats.org/drawingml/2006/main" w="15875">
          <a:solidFill>
            <a:schemeClr val="tx1"/>
          </a:solidFill>
          <a:prstDash val="sys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0.78967</cdr:x>
      <cdr:y>0.02458</cdr:y>
    </cdr:from>
    <cdr:to>
      <cdr:x>0.94554</cdr:x>
      <cdr:y>0.0815</cdr:y>
    </cdr:to>
    <cdr:sp macro="" textlink="">
      <cdr:nvSpPr>
        <cdr:cNvPr id="9" name="TextBox 8"/>
        <cdr:cNvSpPr txBox="1"/>
      </cdr:nvSpPr>
      <cdr:spPr>
        <a:xfrm xmlns:a="http://schemas.openxmlformats.org/drawingml/2006/main">
          <a:off x="6846602" y="154679"/>
          <a:ext cx="1351410" cy="35820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Referendum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0192" cy="6293013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0.81127</cdr:x>
      <cdr:y>0.18629</cdr:y>
    </cdr:from>
    <cdr:to>
      <cdr:x>0.83568</cdr:x>
      <cdr:y>0.51488</cdr:y>
    </cdr:to>
    <cdr:sp macro="" textlink="">
      <cdr:nvSpPr>
        <cdr:cNvPr id="2" name="Right Brace 1"/>
        <cdr:cNvSpPr/>
      </cdr:nvSpPr>
      <cdr:spPr>
        <a:xfrm xmlns:a="http://schemas.openxmlformats.org/drawingml/2006/main">
          <a:off x="7033846" y="1172308"/>
          <a:ext cx="211667" cy="2067820"/>
        </a:xfrm>
        <a:prstGeom xmlns:a="http://schemas.openxmlformats.org/drawingml/2006/main" prst="rightBrace">
          <a:avLst/>
        </a:prstGeom>
        <a:ln xmlns:a="http://schemas.openxmlformats.org/drawingml/2006/main" w="12700"/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0.83662</cdr:x>
      <cdr:y>0.326</cdr:y>
    </cdr:from>
    <cdr:to>
      <cdr:x>0.90704</cdr:x>
      <cdr:y>0.38939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7253653" y="2051539"/>
          <a:ext cx="610577" cy="39891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400"/>
            <a:t>2.1%</a:t>
          </a:r>
        </a:p>
      </cdr:txBody>
    </cdr:sp>
  </cdr:relSizeAnchor>
  <cdr:relSizeAnchor xmlns:cdr="http://schemas.openxmlformats.org/drawingml/2006/chartDrawing">
    <cdr:from>
      <cdr:x>0.67981</cdr:x>
      <cdr:y>0.15265</cdr:y>
    </cdr:from>
    <cdr:to>
      <cdr:x>0.82441</cdr:x>
      <cdr:y>0.20569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5894102" y="960641"/>
          <a:ext cx="1253718" cy="33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GB" sz="1100"/>
            <a:t>Synthetic UK</a:t>
          </a:r>
        </a:p>
        <a:p xmlns:a="http://schemas.openxmlformats.org/drawingml/2006/main">
          <a:endParaRPr lang="en-GB" sz="1100"/>
        </a:p>
      </cdr:txBody>
    </cdr:sp>
  </cdr:relSizeAnchor>
  <cdr:relSizeAnchor xmlns:cdr="http://schemas.openxmlformats.org/drawingml/2006/chartDrawing">
    <cdr:from>
      <cdr:x>0.70351</cdr:x>
      <cdr:y>0.52812</cdr:y>
    </cdr:from>
    <cdr:to>
      <cdr:x>0.84811</cdr:x>
      <cdr:y>0.58116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6099582" y="3323492"/>
          <a:ext cx="1253718" cy="3337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GB" sz="1100"/>
            <a:t>Real UK</a:t>
          </a:r>
        </a:p>
        <a:p xmlns:a="http://schemas.openxmlformats.org/drawingml/2006/main">
          <a:endParaRPr lang="en-GB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tabSelected="1" workbookViewId="0">
      <selection activeCell="J8" sqref="J8"/>
    </sheetView>
  </sheetViews>
  <sheetFormatPr defaultRowHeight="12.75" x14ac:dyDescent="0.2"/>
  <cols>
    <col min="4" max="6" width="9.140625" style="7"/>
  </cols>
  <sheetData>
    <row r="1" spans="1:14" x14ac:dyDescent="0.2">
      <c r="A1" s="5" t="s">
        <v>149</v>
      </c>
      <c r="D1" s="9" t="s">
        <v>150</v>
      </c>
    </row>
    <row r="3" spans="1:14" x14ac:dyDescent="0.2">
      <c r="A3" t="s">
        <v>0</v>
      </c>
      <c r="B3">
        <v>0</v>
      </c>
      <c r="D3" s="6" t="s">
        <v>141</v>
      </c>
      <c r="E3" s="6" t="s">
        <v>140</v>
      </c>
      <c r="F3" s="6" t="s">
        <v>39</v>
      </c>
      <c r="G3" t="s">
        <v>41</v>
      </c>
      <c r="H3" t="s">
        <v>40</v>
      </c>
      <c r="L3" s="6" t="s">
        <v>142</v>
      </c>
      <c r="M3" s="6" t="s">
        <v>140</v>
      </c>
      <c r="N3" s="6" t="s">
        <v>39</v>
      </c>
    </row>
    <row r="4" spans="1:14" x14ac:dyDescent="0.2">
      <c r="A4" t="s">
        <v>1</v>
      </c>
      <c r="B4">
        <v>0</v>
      </c>
      <c r="D4" s="7" t="s">
        <v>47</v>
      </c>
      <c r="E4" s="8">
        <v>0.335146</v>
      </c>
      <c r="F4" s="8">
        <v>0.60953242400000007</v>
      </c>
      <c r="G4">
        <v>1</v>
      </c>
      <c r="H4" s="1">
        <f t="shared" ref="H4:H35" si="0">F4-E4</f>
        <v>0.27438642400000007</v>
      </c>
      <c r="I4" t="s">
        <v>36</v>
      </c>
      <c r="J4">
        <f>MAX(H4:H89)</f>
        <v>1.1950167420000497</v>
      </c>
      <c r="L4" s="7" t="s">
        <v>133</v>
      </c>
      <c r="M4" s="8">
        <v>0.54097099999999898</v>
      </c>
      <c r="N4" s="8">
        <v>0.50380133499999147</v>
      </c>
    </row>
    <row r="5" spans="1:14" x14ac:dyDescent="0.2">
      <c r="A5" t="s">
        <v>2</v>
      </c>
      <c r="B5">
        <v>0</v>
      </c>
      <c r="D5" s="7" t="s">
        <v>48</v>
      </c>
      <c r="E5" s="8">
        <v>0.69611599999999996</v>
      </c>
      <c r="F5" s="8">
        <v>1.022983891</v>
      </c>
      <c r="G5">
        <v>2</v>
      </c>
      <c r="H5" s="1">
        <f t="shared" si="0"/>
        <v>0.32686789100000002</v>
      </c>
      <c r="I5" t="s">
        <v>37</v>
      </c>
      <c r="J5">
        <f>MIN(H4:H89)</f>
        <v>-1.3912186690000254</v>
      </c>
      <c r="L5" s="7" t="s">
        <v>134</v>
      </c>
      <c r="M5" s="8">
        <v>1.2892790000000005</v>
      </c>
      <c r="N5" s="8">
        <v>1.3134279759999998</v>
      </c>
    </row>
    <row r="6" spans="1:14" x14ac:dyDescent="0.2">
      <c r="A6" t="s">
        <v>3</v>
      </c>
      <c r="B6">
        <v>0.1550000011920929</v>
      </c>
      <c r="D6" s="7" t="s">
        <v>49</v>
      </c>
      <c r="E6" s="8">
        <v>1.6797139999999999</v>
      </c>
      <c r="F6" s="8">
        <v>1.79072242</v>
      </c>
      <c r="G6">
        <v>3</v>
      </c>
      <c r="H6" s="1">
        <f t="shared" si="0"/>
        <v>0.11100842000000011</v>
      </c>
      <c r="L6" s="7" t="s">
        <v>135</v>
      </c>
      <c r="M6" s="8">
        <v>1.6031319999999951</v>
      </c>
      <c r="N6" s="8">
        <v>1.9846283230000026</v>
      </c>
    </row>
    <row r="7" spans="1:14" x14ac:dyDescent="0.2">
      <c r="A7" t="s">
        <v>4</v>
      </c>
      <c r="B7">
        <v>0</v>
      </c>
      <c r="D7" s="7" t="s">
        <v>50</v>
      </c>
      <c r="E7" s="8">
        <v>1.9660580000000001</v>
      </c>
      <c r="F7" s="8">
        <v>2.1820315050000003</v>
      </c>
      <c r="G7">
        <v>4</v>
      </c>
      <c r="H7" s="1">
        <f t="shared" si="0"/>
        <v>0.21597350500000023</v>
      </c>
      <c r="I7" t="s">
        <v>38</v>
      </c>
      <c r="J7">
        <f>_xlfn.STDEV.P(H4:H89)</f>
        <v>0.53463336523824989</v>
      </c>
      <c r="L7" s="7" t="s">
        <v>136</v>
      </c>
      <c r="M7" s="8">
        <v>1.849736</v>
      </c>
      <c r="N7" s="8">
        <v>2.8363142509999903</v>
      </c>
    </row>
    <row r="8" spans="1:14" x14ac:dyDescent="0.2">
      <c r="A8" t="s">
        <v>5</v>
      </c>
      <c r="B8">
        <v>0</v>
      </c>
      <c r="D8" s="7" t="s">
        <v>51</v>
      </c>
      <c r="E8" s="8">
        <v>2.8746960000000001</v>
      </c>
      <c r="F8" s="8">
        <v>2.7907305139999998</v>
      </c>
      <c r="G8">
        <v>5</v>
      </c>
      <c r="H8" s="1">
        <f t="shared" si="0"/>
        <v>-8.3965486000000311E-2</v>
      </c>
      <c r="L8" s="7" t="s">
        <v>137</v>
      </c>
      <c r="M8" s="8">
        <v>2.3106219999999951</v>
      </c>
      <c r="N8" s="8">
        <v>3.668019570999995</v>
      </c>
    </row>
    <row r="9" spans="1:14" x14ac:dyDescent="0.2">
      <c r="A9" t="s">
        <v>6</v>
      </c>
      <c r="B9">
        <v>3.7000000476837158E-2</v>
      </c>
      <c r="D9" s="7" t="s">
        <v>52</v>
      </c>
      <c r="E9" s="8">
        <v>3.1899350000000002</v>
      </c>
      <c r="F9" s="8">
        <v>3.6520134790000003</v>
      </c>
      <c r="G9">
        <v>6</v>
      </c>
      <c r="H9" s="1">
        <f t="shared" si="0"/>
        <v>0.4620784790000001</v>
      </c>
      <c r="L9" s="7" t="s">
        <v>138</v>
      </c>
      <c r="M9" s="8">
        <v>2.6995189999999951</v>
      </c>
      <c r="N9" s="8">
        <v>4.3909230649999955</v>
      </c>
    </row>
    <row r="10" spans="1:14" x14ac:dyDescent="0.2">
      <c r="A10" t="s">
        <v>7</v>
      </c>
      <c r="B10">
        <v>0</v>
      </c>
      <c r="D10" s="7" t="s">
        <v>53</v>
      </c>
      <c r="E10" s="8">
        <v>3.867651</v>
      </c>
      <c r="F10" s="8">
        <v>4.2598457649999997</v>
      </c>
      <c r="G10">
        <v>7</v>
      </c>
      <c r="H10" s="1">
        <f t="shared" si="0"/>
        <v>0.39219476499999972</v>
      </c>
      <c r="L10" s="7" t="s">
        <v>139</v>
      </c>
      <c r="M10" s="8">
        <v>2.7981419999999986</v>
      </c>
      <c r="N10" s="8">
        <v>4.9311333929999961</v>
      </c>
    </row>
    <row r="11" spans="1:14" x14ac:dyDescent="0.2">
      <c r="A11" t="s">
        <v>8</v>
      </c>
      <c r="B11">
        <v>0</v>
      </c>
      <c r="D11" s="7" t="s">
        <v>54</v>
      </c>
      <c r="E11" s="8">
        <v>4.8093769999999996</v>
      </c>
      <c r="F11" s="8">
        <v>5.1180893959999993</v>
      </c>
      <c r="G11">
        <v>8</v>
      </c>
      <c r="H11" s="1">
        <f t="shared" si="0"/>
        <v>0.30871239599999978</v>
      </c>
    </row>
    <row r="12" spans="1:14" x14ac:dyDescent="0.2">
      <c r="A12" t="s">
        <v>9</v>
      </c>
      <c r="B12">
        <v>0</v>
      </c>
      <c r="D12" s="7" t="s">
        <v>55</v>
      </c>
      <c r="E12" s="8">
        <v>6.2552009999999996</v>
      </c>
      <c r="F12" s="8">
        <v>6.1854982219999997</v>
      </c>
      <c r="G12">
        <v>9</v>
      </c>
      <c r="H12" s="1">
        <f t="shared" si="0"/>
        <v>-6.970277799999991E-2</v>
      </c>
    </row>
    <row r="13" spans="1:14" x14ac:dyDescent="0.2">
      <c r="A13" t="s">
        <v>10</v>
      </c>
      <c r="B13">
        <v>0</v>
      </c>
      <c r="D13" s="7" t="s">
        <v>56</v>
      </c>
      <c r="E13" s="8">
        <v>7.3269449999999896</v>
      </c>
      <c r="F13" s="8">
        <v>7.2257878689999995</v>
      </c>
      <c r="G13">
        <v>10</v>
      </c>
      <c r="H13" s="1">
        <f t="shared" si="0"/>
        <v>-0.10115713099999013</v>
      </c>
    </row>
    <row r="14" spans="1:14" x14ac:dyDescent="0.2">
      <c r="A14" t="s">
        <v>11</v>
      </c>
      <c r="B14">
        <v>0</v>
      </c>
      <c r="D14" s="7" t="s">
        <v>57</v>
      </c>
      <c r="E14" s="8">
        <v>7.9228409999999903</v>
      </c>
      <c r="F14" s="8">
        <v>8.0943651120000002</v>
      </c>
      <c r="G14">
        <v>11</v>
      </c>
      <c r="H14" s="1">
        <f t="shared" si="0"/>
        <v>0.17152411200000994</v>
      </c>
    </row>
    <row r="15" spans="1:14" x14ac:dyDescent="0.2">
      <c r="A15" t="s">
        <v>12</v>
      </c>
      <c r="B15">
        <v>0.23100000619888306</v>
      </c>
      <c r="D15" s="7" t="s">
        <v>58</v>
      </c>
      <c r="E15" s="8">
        <v>9.1488099999999903</v>
      </c>
      <c r="F15" s="8">
        <v>8.8816164610000001</v>
      </c>
      <c r="G15">
        <v>12</v>
      </c>
      <c r="H15" s="1">
        <f t="shared" si="0"/>
        <v>-0.26719353899999021</v>
      </c>
    </row>
    <row r="16" spans="1:14" x14ac:dyDescent="0.2">
      <c r="A16" t="s">
        <v>13</v>
      </c>
      <c r="B16">
        <v>0</v>
      </c>
      <c r="D16" s="7" t="s">
        <v>59</v>
      </c>
      <c r="E16" s="8">
        <v>9.7021850000000001</v>
      </c>
      <c r="F16" s="8">
        <v>9.5425281899999987</v>
      </c>
      <c r="G16">
        <v>13</v>
      </c>
      <c r="H16" s="1">
        <f t="shared" si="0"/>
        <v>-0.15965681000000131</v>
      </c>
    </row>
    <row r="17" spans="1:8" x14ac:dyDescent="0.2">
      <c r="A17" t="s">
        <v>14</v>
      </c>
      <c r="B17">
        <v>4.1999999433755875E-2</v>
      </c>
      <c r="D17" s="7" t="s">
        <v>60</v>
      </c>
      <c r="E17" s="8">
        <v>10.288296000000001</v>
      </c>
      <c r="F17" s="8">
        <v>10.172702928999998</v>
      </c>
      <c r="G17">
        <v>14</v>
      </c>
      <c r="H17" s="1">
        <f t="shared" si="0"/>
        <v>-0.11559307100000282</v>
      </c>
    </row>
    <row r="18" spans="1:8" x14ac:dyDescent="0.2">
      <c r="A18" t="s">
        <v>15</v>
      </c>
      <c r="B18">
        <v>0</v>
      </c>
      <c r="D18" s="7" t="s">
        <v>61</v>
      </c>
      <c r="E18" s="8">
        <v>11.019753</v>
      </c>
      <c r="F18" s="8">
        <v>10.975683584999999</v>
      </c>
      <c r="G18">
        <v>15</v>
      </c>
      <c r="H18" s="1">
        <f t="shared" si="0"/>
        <v>-4.4069415000000944E-2</v>
      </c>
    </row>
    <row r="19" spans="1:8" x14ac:dyDescent="0.2">
      <c r="A19" t="s">
        <v>16</v>
      </c>
      <c r="B19">
        <v>2.6000000536441803E-2</v>
      </c>
      <c r="D19" s="7" t="s">
        <v>62</v>
      </c>
      <c r="E19" s="8">
        <v>12.06169</v>
      </c>
      <c r="F19" s="8">
        <v>11.710398781999997</v>
      </c>
      <c r="G19">
        <v>16</v>
      </c>
      <c r="H19" s="1">
        <f t="shared" si="0"/>
        <v>-0.35129121800000362</v>
      </c>
    </row>
    <row r="20" spans="1:8" x14ac:dyDescent="0.2">
      <c r="A20" t="s">
        <v>17</v>
      </c>
      <c r="B20">
        <v>0.20299999415874481</v>
      </c>
      <c r="D20" s="7" t="s">
        <v>63</v>
      </c>
      <c r="E20" s="8">
        <v>12.663364</v>
      </c>
      <c r="F20" s="8">
        <v>12.345606654999997</v>
      </c>
      <c r="G20">
        <v>17</v>
      </c>
      <c r="H20" s="1">
        <f t="shared" si="0"/>
        <v>-0.31775734500000219</v>
      </c>
    </row>
    <row r="21" spans="1:8" x14ac:dyDescent="0.2">
      <c r="A21" t="s">
        <v>18</v>
      </c>
      <c r="B21">
        <v>0</v>
      </c>
      <c r="D21" s="7" t="s">
        <v>64</v>
      </c>
      <c r="E21" s="8">
        <v>12.732848000000001</v>
      </c>
      <c r="F21" s="8">
        <v>13.040759122999997</v>
      </c>
      <c r="G21">
        <v>18</v>
      </c>
      <c r="H21" s="1">
        <f t="shared" si="0"/>
        <v>0.30791112299999668</v>
      </c>
    </row>
    <row r="22" spans="1:8" x14ac:dyDescent="0.2">
      <c r="A22" t="s">
        <v>19</v>
      </c>
      <c r="B22">
        <v>0</v>
      </c>
      <c r="D22" s="7" t="s">
        <v>65</v>
      </c>
      <c r="E22" s="8">
        <v>14.48738</v>
      </c>
      <c r="F22" s="8">
        <v>14.470153797</v>
      </c>
      <c r="G22">
        <v>19</v>
      </c>
      <c r="H22" s="1">
        <f t="shared" si="0"/>
        <v>-1.7226202999999884E-2</v>
      </c>
    </row>
    <row r="23" spans="1:8" x14ac:dyDescent="0.2">
      <c r="A23" t="s">
        <v>20</v>
      </c>
      <c r="B23">
        <v>0</v>
      </c>
      <c r="D23" s="7" t="s">
        <v>66</v>
      </c>
      <c r="E23" s="8">
        <v>15.902896</v>
      </c>
      <c r="F23" s="8">
        <v>15.667334090999997</v>
      </c>
      <c r="G23">
        <v>20</v>
      </c>
      <c r="H23" s="1">
        <f t="shared" si="0"/>
        <v>-0.23556190900000296</v>
      </c>
    </row>
    <row r="24" spans="1:8" x14ac:dyDescent="0.2">
      <c r="A24" t="s">
        <v>21</v>
      </c>
      <c r="B24">
        <v>0</v>
      </c>
      <c r="D24" s="7" t="s">
        <v>67</v>
      </c>
      <c r="E24" s="8">
        <v>16.835163000000001</v>
      </c>
      <c r="F24" s="8">
        <v>16.776669251999998</v>
      </c>
      <c r="G24">
        <v>21</v>
      </c>
      <c r="H24" s="1">
        <f t="shared" si="0"/>
        <v>-5.849374800000362E-2</v>
      </c>
    </row>
    <row r="25" spans="1:8" x14ac:dyDescent="0.2">
      <c r="A25" t="s">
        <v>22</v>
      </c>
      <c r="B25">
        <v>0</v>
      </c>
      <c r="D25" s="7" t="s">
        <v>68</v>
      </c>
      <c r="E25" s="8">
        <v>17.553868000000001</v>
      </c>
      <c r="F25" s="8">
        <v>17.776094729999997</v>
      </c>
      <c r="G25">
        <v>22</v>
      </c>
      <c r="H25" s="1">
        <f t="shared" si="0"/>
        <v>0.2222267299999956</v>
      </c>
    </row>
    <row r="26" spans="1:8" x14ac:dyDescent="0.2">
      <c r="A26" t="s">
        <v>23</v>
      </c>
      <c r="B26">
        <v>0</v>
      </c>
      <c r="D26" s="7" t="s">
        <v>69</v>
      </c>
      <c r="E26" s="8">
        <v>17.850075</v>
      </c>
      <c r="F26" s="8">
        <v>18.373756706999977</v>
      </c>
      <c r="G26">
        <v>23</v>
      </c>
      <c r="H26" s="1">
        <f t="shared" si="0"/>
        <v>0.52368170699997663</v>
      </c>
    </row>
    <row r="27" spans="1:8" x14ac:dyDescent="0.2">
      <c r="A27" t="s">
        <v>24</v>
      </c>
      <c r="B27">
        <v>0</v>
      </c>
      <c r="D27" s="7" t="s">
        <v>70</v>
      </c>
      <c r="E27" s="8">
        <v>18.05978</v>
      </c>
      <c r="F27" s="8">
        <v>19.221673082999974</v>
      </c>
      <c r="G27">
        <v>24</v>
      </c>
      <c r="H27" s="1">
        <f t="shared" si="0"/>
        <v>1.1618930829999741</v>
      </c>
    </row>
    <row r="28" spans="1:8" x14ac:dyDescent="0.2">
      <c r="A28" t="s">
        <v>25</v>
      </c>
      <c r="B28">
        <v>6.7000001668930054E-2</v>
      </c>
      <c r="D28" s="7" t="s">
        <v>71</v>
      </c>
      <c r="E28" s="8">
        <v>19.071005</v>
      </c>
      <c r="F28" s="8">
        <v>19.630703398999998</v>
      </c>
      <c r="G28">
        <v>25</v>
      </c>
      <c r="H28" s="1">
        <f t="shared" si="0"/>
        <v>0.5596983989999984</v>
      </c>
    </row>
    <row r="29" spans="1:8" x14ac:dyDescent="0.2">
      <c r="A29" t="s">
        <v>26</v>
      </c>
      <c r="B29">
        <v>0</v>
      </c>
      <c r="D29" s="7" t="s">
        <v>72</v>
      </c>
      <c r="E29" s="8">
        <v>19.898342</v>
      </c>
      <c r="F29" s="8">
        <v>19.953736507999977</v>
      </c>
      <c r="G29">
        <v>26</v>
      </c>
      <c r="H29" s="1">
        <f t="shared" si="0"/>
        <v>5.5394507999977805E-2</v>
      </c>
    </row>
    <row r="30" spans="1:8" x14ac:dyDescent="0.2">
      <c r="A30" t="s">
        <v>27</v>
      </c>
      <c r="B30">
        <v>0</v>
      </c>
      <c r="D30" s="7" t="s">
        <v>73</v>
      </c>
      <c r="E30" s="8">
        <v>20.542009</v>
      </c>
      <c r="F30" s="8">
        <v>19.950936302999978</v>
      </c>
      <c r="G30">
        <v>27</v>
      </c>
      <c r="H30" s="1">
        <f t="shared" si="0"/>
        <v>-0.59107269700002263</v>
      </c>
    </row>
    <row r="31" spans="1:8" x14ac:dyDescent="0.2">
      <c r="A31" t="s">
        <v>28</v>
      </c>
      <c r="B31">
        <v>0</v>
      </c>
      <c r="D31" s="7" t="s">
        <v>74</v>
      </c>
      <c r="E31" s="8">
        <v>20.870943</v>
      </c>
      <c r="F31" s="8">
        <v>20.363269279999976</v>
      </c>
      <c r="G31">
        <v>28</v>
      </c>
      <c r="H31" s="1">
        <f t="shared" si="0"/>
        <v>-0.50767372000002453</v>
      </c>
    </row>
    <row r="32" spans="1:8" x14ac:dyDescent="0.2">
      <c r="A32" t="s">
        <v>29</v>
      </c>
      <c r="B32">
        <v>0</v>
      </c>
      <c r="D32" s="7" t="s">
        <v>75</v>
      </c>
      <c r="E32" s="8">
        <v>21.353332999999999</v>
      </c>
      <c r="F32" s="8">
        <v>21.372051798999976</v>
      </c>
      <c r="G32">
        <v>29</v>
      </c>
      <c r="H32" s="1">
        <f t="shared" si="0"/>
        <v>1.8718798999977082E-2</v>
      </c>
    </row>
    <row r="33" spans="1:8" x14ac:dyDescent="0.2">
      <c r="A33" t="s">
        <v>30</v>
      </c>
      <c r="B33">
        <v>0</v>
      </c>
      <c r="D33" s="7" t="s">
        <v>76</v>
      </c>
      <c r="E33" s="8">
        <v>22.070416000000002</v>
      </c>
      <c r="F33" s="8">
        <v>22.051636144999975</v>
      </c>
      <c r="G33">
        <v>30</v>
      </c>
      <c r="H33" s="1">
        <f t="shared" si="0"/>
        <v>-1.8779855000026657E-2</v>
      </c>
    </row>
    <row r="34" spans="1:8" x14ac:dyDescent="0.2">
      <c r="A34" t="s">
        <v>31</v>
      </c>
      <c r="B34">
        <v>0</v>
      </c>
      <c r="D34" s="7" t="s">
        <v>77</v>
      </c>
      <c r="E34" s="8">
        <v>22.875475999999999</v>
      </c>
      <c r="F34" s="8">
        <v>22.620626653999977</v>
      </c>
      <c r="G34">
        <v>31</v>
      </c>
      <c r="H34" s="1">
        <f t="shared" si="0"/>
        <v>-0.25484934600002163</v>
      </c>
    </row>
    <row r="35" spans="1:8" x14ac:dyDescent="0.2">
      <c r="A35" t="s">
        <v>32</v>
      </c>
      <c r="B35">
        <v>0</v>
      </c>
      <c r="D35" s="7" t="s">
        <v>78</v>
      </c>
      <c r="E35" s="8">
        <v>23.820656</v>
      </c>
      <c r="F35" s="8">
        <v>23.118065402000003</v>
      </c>
      <c r="G35">
        <v>32</v>
      </c>
      <c r="H35" s="1">
        <f t="shared" si="0"/>
        <v>-0.7025905979999969</v>
      </c>
    </row>
    <row r="36" spans="1:8" x14ac:dyDescent="0.2">
      <c r="A36" t="s">
        <v>33</v>
      </c>
      <c r="B36">
        <v>0</v>
      </c>
      <c r="D36" s="7" t="s">
        <v>79</v>
      </c>
      <c r="E36" s="8">
        <v>24.441963999999999</v>
      </c>
      <c r="F36" s="8">
        <v>23.395925709999979</v>
      </c>
      <c r="G36">
        <v>33</v>
      </c>
      <c r="H36" s="1">
        <f t="shared" ref="H36:H67" si="1">F36-E36</f>
        <v>-1.0460382900000198</v>
      </c>
    </row>
    <row r="37" spans="1:8" x14ac:dyDescent="0.2">
      <c r="A37" t="s">
        <v>34</v>
      </c>
      <c r="B37">
        <v>0.23999999463558197</v>
      </c>
      <c r="D37" s="7" t="s">
        <v>80</v>
      </c>
      <c r="E37" s="8">
        <v>25.347996999999999</v>
      </c>
      <c r="F37" s="8">
        <v>23.983904224999975</v>
      </c>
      <c r="G37">
        <v>34</v>
      </c>
      <c r="H37" s="1">
        <f t="shared" si="1"/>
        <v>-1.3640927750000245</v>
      </c>
    </row>
    <row r="38" spans="1:8" x14ac:dyDescent="0.2">
      <c r="A38" t="s">
        <v>35</v>
      </c>
      <c r="D38" s="7" t="s">
        <v>81</v>
      </c>
      <c r="E38" s="8">
        <v>26.345351999999998</v>
      </c>
      <c r="F38" s="8">
        <v>24.954133330999973</v>
      </c>
      <c r="G38">
        <v>35</v>
      </c>
      <c r="H38" s="1">
        <f t="shared" si="1"/>
        <v>-1.3912186690000254</v>
      </c>
    </row>
    <row r="39" spans="1:8" x14ac:dyDescent="0.2">
      <c r="A39" t="s">
        <v>35</v>
      </c>
      <c r="D39" s="7" t="s">
        <v>82</v>
      </c>
      <c r="E39" s="8">
        <v>27.123380000000001</v>
      </c>
      <c r="F39" s="8">
        <v>26.157012566999999</v>
      </c>
      <c r="G39">
        <v>36</v>
      </c>
      <c r="H39" s="1">
        <f t="shared" si="1"/>
        <v>-0.96636743300000205</v>
      </c>
    </row>
    <row r="40" spans="1:8" x14ac:dyDescent="0.2">
      <c r="A40" t="s">
        <v>35</v>
      </c>
      <c r="D40" s="7" t="s">
        <v>83</v>
      </c>
      <c r="E40" s="8">
        <v>27.641542000000001</v>
      </c>
      <c r="F40" s="8">
        <v>27.144399589000002</v>
      </c>
      <c r="G40">
        <v>37</v>
      </c>
      <c r="H40" s="1">
        <f t="shared" si="1"/>
        <v>-0.49714241099999867</v>
      </c>
    </row>
    <row r="41" spans="1:8" x14ac:dyDescent="0.2">
      <c r="A41" t="s">
        <v>35</v>
      </c>
      <c r="D41" s="7" t="s">
        <v>84</v>
      </c>
      <c r="E41" s="8">
        <v>28.063531999999999</v>
      </c>
      <c r="F41" s="8">
        <v>27.877993151000005</v>
      </c>
      <c r="G41">
        <v>38</v>
      </c>
      <c r="H41" s="1">
        <f t="shared" si="1"/>
        <v>-0.18553884899999318</v>
      </c>
    </row>
    <row r="42" spans="1:8" x14ac:dyDescent="0.2">
      <c r="A42" t="s">
        <v>35</v>
      </c>
      <c r="D42" s="7" t="s">
        <v>85</v>
      </c>
      <c r="E42" s="8">
        <v>28.294084999999999</v>
      </c>
      <c r="F42" s="8">
        <v>28.602257356999974</v>
      </c>
      <c r="G42">
        <v>39</v>
      </c>
      <c r="H42" s="1">
        <f t="shared" si="1"/>
        <v>0.30817235699997525</v>
      </c>
    </row>
    <row r="43" spans="1:8" x14ac:dyDescent="0.2">
      <c r="A43" t="s">
        <v>35</v>
      </c>
      <c r="D43" s="7" t="s">
        <v>86</v>
      </c>
      <c r="E43" s="8">
        <v>28.657057999999999</v>
      </c>
      <c r="F43" s="8">
        <v>29.183532776999975</v>
      </c>
      <c r="G43">
        <v>40</v>
      </c>
      <c r="H43" s="1">
        <f t="shared" si="1"/>
        <v>0.5264747769999758</v>
      </c>
    </row>
    <row r="44" spans="1:8" x14ac:dyDescent="0.2">
      <c r="A44" t="s">
        <v>35</v>
      </c>
      <c r="D44" s="7" t="s">
        <v>87</v>
      </c>
      <c r="E44" s="8">
        <v>29.504034000000001</v>
      </c>
      <c r="F44" s="8">
        <v>30.031919748999972</v>
      </c>
      <c r="G44">
        <v>41</v>
      </c>
      <c r="H44" s="1">
        <f t="shared" si="1"/>
        <v>0.52788574899997087</v>
      </c>
    </row>
    <row r="45" spans="1:8" x14ac:dyDescent="0.2">
      <c r="A45" t="s">
        <v>35</v>
      </c>
      <c r="D45" s="7" t="s">
        <v>88</v>
      </c>
      <c r="E45" s="8">
        <v>30.598113999999999</v>
      </c>
      <c r="F45" s="8">
        <v>31.01249727999998</v>
      </c>
      <c r="G45">
        <v>42</v>
      </c>
      <c r="H45" s="1">
        <f t="shared" si="1"/>
        <v>0.41438327999998137</v>
      </c>
    </row>
    <row r="46" spans="1:8" x14ac:dyDescent="0.2">
      <c r="A46" t="s">
        <v>35</v>
      </c>
      <c r="D46" s="7" t="s">
        <v>89</v>
      </c>
      <c r="E46" s="8">
        <v>31.654174000000001</v>
      </c>
      <c r="F46" s="8">
        <v>31.877692699999979</v>
      </c>
      <c r="G46">
        <v>43</v>
      </c>
      <c r="H46" s="1">
        <f t="shared" si="1"/>
        <v>0.22351869999997831</v>
      </c>
    </row>
    <row r="47" spans="1:8" x14ac:dyDescent="0.2">
      <c r="A47" t="s">
        <v>35</v>
      </c>
      <c r="D47" s="7" t="s">
        <v>90</v>
      </c>
      <c r="E47" s="8">
        <v>33.121057</v>
      </c>
      <c r="F47" s="8">
        <v>32.630975069999977</v>
      </c>
      <c r="G47">
        <v>44</v>
      </c>
      <c r="H47" s="1">
        <f t="shared" si="1"/>
        <v>-0.49008193000002365</v>
      </c>
    </row>
    <row r="48" spans="1:8" x14ac:dyDescent="0.2">
      <c r="A48" t="s">
        <v>35</v>
      </c>
      <c r="D48" s="7" t="s">
        <v>91</v>
      </c>
      <c r="E48" s="8">
        <v>33.384332999999998</v>
      </c>
      <c r="F48" s="8">
        <v>33.382977396999976</v>
      </c>
      <c r="G48">
        <v>45</v>
      </c>
      <c r="H48" s="1">
        <f t="shared" si="1"/>
        <v>-1.3556030000216879E-3</v>
      </c>
    </row>
    <row r="49" spans="1:8" x14ac:dyDescent="0.2">
      <c r="A49" t="s">
        <v>35</v>
      </c>
      <c r="D49" s="7" t="s">
        <v>92</v>
      </c>
      <c r="E49" s="8">
        <v>33.586877999999999</v>
      </c>
      <c r="F49" s="8">
        <v>33.998644196999962</v>
      </c>
      <c r="G49">
        <v>46</v>
      </c>
      <c r="H49" s="1">
        <f t="shared" si="1"/>
        <v>0.41176619699996309</v>
      </c>
    </row>
    <row r="50" spans="1:8" x14ac:dyDescent="0.2">
      <c r="A50" t="s">
        <v>35</v>
      </c>
      <c r="D50" s="7" t="s">
        <v>93</v>
      </c>
      <c r="E50" s="8">
        <v>33.666147000000002</v>
      </c>
      <c r="F50" s="8">
        <v>34.322644926999978</v>
      </c>
      <c r="G50">
        <v>47</v>
      </c>
      <c r="H50" s="1">
        <f t="shared" si="1"/>
        <v>0.65649792699997533</v>
      </c>
    </row>
    <row r="51" spans="1:8" x14ac:dyDescent="0.2">
      <c r="A51" t="s">
        <v>35</v>
      </c>
      <c r="D51" s="7" t="s">
        <v>94</v>
      </c>
      <c r="E51" s="8">
        <v>34.030962000000002</v>
      </c>
      <c r="F51" s="8">
        <v>35.167198800999977</v>
      </c>
      <c r="G51">
        <v>48</v>
      </c>
      <c r="H51" s="1">
        <f t="shared" si="1"/>
        <v>1.1362368009999742</v>
      </c>
    </row>
    <row r="52" spans="1:8" x14ac:dyDescent="0.2">
      <c r="A52" t="s">
        <v>35</v>
      </c>
      <c r="D52" s="7" t="s">
        <v>95</v>
      </c>
      <c r="E52" s="8">
        <v>34.932951999999901</v>
      </c>
      <c r="F52" s="8">
        <v>35.411102346999982</v>
      </c>
      <c r="G52">
        <v>49</v>
      </c>
      <c r="H52" s="1">
        <f t="shared" si="1"/>
        <v>0.47815034700008141</v>
      </c>
    </row>
    <row r="53" spans="1:8" x14ac:dyDescent="0.2">
      <c r="A53" t="s">
        <v>35</v>
      </c>
      <c r="D53" s="7" t="s">
        <v>96</v>
      </c>
      <c r="E53" s="8">
        <v>35.648829999999897</v>
      </c>
      <c r="F53" s="8">
        <v>35.669463758999981</v>
      </c>
      <c r="G53">
        <v>50</v>
      </c>
      <c r="H53" s="1">
        <f t="shared" si="1"/>
        <v>2.063375900008424E-2</v>
      </c>
    </row>
    <row r="54" spans="1:8" x14ac:dyDescent="0.2">
      <c r="A54" t="s">
        <v>35</v>
      </c>
      <c r="D54" s="7" t="s">
        <v>97</v>
      </c>
      <c r="E54" s="8">
        <v>36.310969999999898</v>
      </c>
      <c r="F54" s="8">
        <v>35.953116736999974</v>
      </c>
      <c r="G54">
        <v>51</v>
      </c>
      <c r="H54" s="1">
        <f t="shared" si="1"/>
        <v>-0.35785326299992448</v>
      </c>
    </row>
    <row r="55" spans="1:8" x14ac:dyDescent="0.2">
      <c r="A55" t="s">
        <v>35</v>
      </c>
      <c r="D55" s="7" t="s">
        <v>98</v>
      </c>
      <c r="E55" s="8">
        <v>37.114877999999898</v>
      </c>
      <c r="F55" s="8">
        <v>36.518515890999979</v>
      </c>
      <c r="G55">
        <v>52</v>
      </c>
      <c r="H55" s="1">
        <f t="shared" si="1"/>
        <v>-0.59636210899991937</v>
      </c>
    </row>
    <row r="56" spans="1:8" x14ac:dyDescent="0.2">
      <c r="A56" t="s">
        <v>35</v>
      </c>
      <c r="D56" s="7" t="s">
        <v>99</v>
      </c>
      <c r="E56" s="8">
        <v>37.387012999999897</v>
      </c>
      <c r="F56" s="8">
        <v>36.416204530999963</v>
      </c>
      <c r="G56">
        <v>53</v>
      </c>
      <c r="H56" s="1">
        <f t="shared" si="1"/>
        <v>-0.97080846899993389</v>
      </c>
    </row>
    <row r="57" spans="1:8" x14ac:dyDescent="0.2">
      <c r="A57" t="s">
        <v>35</v>
      </c>
      <c r="D57" s="7" t="s">
        <v>100</v>
      </c>
      <c r="E57" s="8">
        <v>36.710878999999899</v>
      </c>
      <c r="F57" s="8">
        <v>36.462601943999957</v>
      </c>
      <c r="G57">
        <v>54</v>
      </c>
      <c r="H57" s="1">
        <f t="shared" si="1"/>
        <v>-0.24827705599994232</v>
      </c>
    </row>
    <row r="58" spans="1:8" x14ac:dyDescent="0.2">
      <c r="A58" t="s">
        <v>35</v>
      </c>
      <c r="D58" s="7" t="s">
        <v>101</v>
      </c>
      <c r="E58" s="8">
        <v>35.109837999999897</v>
      </c>
      <c r="F58" s="8">
        <v>36.086636591999962</v>
      </c>
      <c r="G58">
        <v>55</v>
      </c>
      <c r="H58" s="1">
        <f t="shared" si="1"/>
        <v>0.97679859200006547</v>
      </c>
    </row>
    <row r="59" spans="1:8" x14ac:dyDescent="0.2">
      <c r="A59" t="s">
        <v>35</v>
      </c>
      <c r="D59" s="7" t="s">
        <v>102</v>
      </c>
      <c r="E59" s="8">
        <v>32.9333379999999</v>
      </c>
      <c r="F59" s="8">
        <v>33.88256606399996</v>
      </c>
      <c r="G59">
        <v>56</v>
      </c>
      <c r="H59" s="1">
        <f t="shared" si="1"/>
        <v>0.9492280640000601</v>
      </c>
    </row>
    <row r="60" spans="1:8" x14ac:dyDescent="0.2">
      <c r="A60" t="s">
        <v>35</v>
      </c>
      <c r="D60" s="7" t="s">
        <v>103</v>
      </c>
      <c r="E60" s="8">
        <v>31.335082999999901</v>
      </c>
      <c r="F60" s="8">
        <v>31.072956753999961</v>
      </c>
      <c r="G60">
        <v>57</v>
      </c>
      <c r="H60" s="1">
        <f t="shared" si="1"/>
        <v>-0.26212624599994072</v>
      </c>
    </row>
    <row r="61" spans="1:8" x14ac:dyDescent="0.2">
      <c r="A61" t="s">
        <v>35</v>
      </c>
      <c r="D61" s="7" t="s">
        <v>104</v>
      </c>
      <c r="E61" s="8">
        <v>31.109835999999898</v>
      </c>
      <c r="F61" s="8">
        <v>31.113789799999935</v>
      </c>
      <c r="G61">
        <v>58</v>
      </c>
      <c r="H61" s="1">
        <f t="shared" si="1"/>
        <v>3.9538000000369777E-3</v>
      </c>
    </row>
    <row r="62" spans="1:8" x14ac:dyDescent="0.2">
      <c r="A62" t="s">
        <v>35</v>
      </c>
      <c r="D62" s="7" t="s">
        <v>105</v>
      </c>
      <c r="E62" s="8">
        <v>31.265042999999899</v>
      </c>
      <c r="F62" s="8">
        <v>31.225294690999938</v>
      </c>
      <c r="G62">
        <v>59</v>
      </c>
      <c r="H62" s="1">
        <f t="shared" si="1"/>
        <v>-3.9748308999961068E-2</v>
      </c>
    </row>
    <row r="63" spans="1:8" x14ac:dyDescent="0.2">
      <c r="A63" t="s">
        <v>35</v>
      </c>
      <c r="D63" s="7" t="s">
        <v>106</v>
      </c>
      <c r="E63" s="8">
        <v>31.531756999999899</v>
      </c>
      <c r="F63" s="8">
        <v>31.957509570999939</v>
      </c>
      <c r="G63">
        <v>60</v>
      </c>
      <c r="H63" s="1">
        <f t="shared" si="1"/>
        <v>0.42575257100003938</v>
      </c>
    </row>
    <row r="64" spans="1:8" x14ac:dyDescent="0.2">
      <c r="A64" t="s">
        <v>35</v>
      </c>
      <c r="D64" s="7" t="s">
        <v>107</v>
      </c>
      <c r="E64" s="8">
        <v>32.069719999999897</v>
      </c>
      <c r="F64" s="8">
        <v>32.623431554999939</v>
      </c>
      <c r="G64">
        <v>61</v>
      </c>
      <c r="H64" s="1">
        <f t="shared" si="1"/>
        <v>0.55371155500004221</v>
      </c>
    </row>
    <row r="65" spans="1:8" x14ac:dyDescent="0.2">
      <c r="A65" t="s">
        <v>35</v>
      </c>
      <c r="D65" s="7" t="s">
        <v>108</v>
      </c>
      <c r="E65" s="8">
        <v>32.969581999999903</v>
      </c>
      <c r="F65" s="8">
        <v>33.34089534599994</v>
      </c>
      <c r="G65">
        <v>62</v>
      </c>
      <c r="H65" s="1">
        <f t="shared" si="1"/>
        <v>0.3713133460000364</v>
      </c>
    </row>
    <row r="66" spans="1:8" x14ac:dyDescent="0.2">
      <c r="A66" t="s">
        <v>35</v>
      </c>
      <c r="D66" s="7" t="s">
        <v>109</v>
      </c>
      <c r="E66" s="8">
        <v>33.433693999999903</v>
      </c>
      <c r="F66" s="8">
        <v>34.066935087999944</v>
      </c>
      <c r="G66">
        <v>63</v>
      </c>
      <c r="H66" s="1">
        <f t="shared" si="1"/>
        <v>0.63324108800004097</v>
      </c>
    </row>
    <row r="67" spans="1:8" x14ac:dyDescent="0.2">
      <c r="A67" t="s">
        <v>35</v>
      </c>
      <c r="D67" s="7" t="s">
        <v>110</v>
      </c>
      <c r="E67" s="8">
        <v>33.505897999999902</v>
      </c>
      <c r="F67" s="8">
        <v>34.456376117999937</v>
      </c>
      <c r="G67">
        <v>64</v>
      </c>
      <c r="H67" s="1">
        <f t="shared" si="1"/>
        <v>0.95047811800003501</v>
      </c>
    </row>
    <row r="68" spans="1:8" x14ac:dyDescent="0.2">
      <c r="A68" t="s">
        <v>35</v>
      </c>
      <c r="D68" s="7" t="s">
        <v>111</v>
      </c>
      <c r="E68" s="8">
        <v>34.0929229999999</v>
      </c>
      <c r="F68" s="8">
        <v>34.461709130999957</v>
      </c>
      <c r="G68">
        <v>65</v>
      </c>
      <c r="H68" s="1">
        <f t="shared" ref="H68:H96" si="2">F68-E68</f>
        <v>0.36878613100005708</v>
      </c>
    </row>
    <row r="69" spans="1:8" x14ac:dyDescent="0.2">
      <c r="A69" t="s">
        <v>35</v>
      </c>
      <c r="D69" s="7" t="s">
        <v>112</v>
      </c>
      <c r="E69" s="8">
        <v>34.241027999999901</v>
      </c>
      <c r="F69" s="8">
        <v>34.59294932499995</v>
      </c>
      <c r="G69">
        <v>66</v>
      </c>
      <c r="H69" s="1">
        <f t="shared" si="2"/>
        <v>0.35192132500004902</v>
      </c>
    </row>
    <row r="70" spans="1:8" x14ac:dyDescent="0.2">
      <c r="A70" t="s">
        <v>35</v>
      </c>
      <c r="D70" s="7" t="s">
        <v>113</v>
      </c>
      <c r="E70" s="8">
        <v>34.621637999999898</v>
      </c>
      <c r="F70" s="8">
        <v>35.451454383999952</v>
      </c>
      <c r="G70">
        <v>67</v>
      </c>
      <c r="H70" s="1">
        <f t="shared" si="2"/>
        <v>0.82981638400005409</v>
      </c>
    </row>
    <row r="71" spans="1:8" x14ac:dyDescent="0.2">
      <c r="A71" t="s">
        <v>35</v>
      </c>
      <c r="D71" s="7" t="s">
        <v>114</v>
      </c>
      <c r="E71" s="8">
        <v>34.811682999999903</v>
      </c>
      <c r="F71" s="8">
        <v>36.006699741999952</v>
      </c>
      <c r="G71">
        <v>68</v>
      </c>
      <c r="H71" s="1">
        <f t="shared" si="2"/>
        <v>1.1950167420000497</v>
      </c>
    </row>
    <row r="72" spans="1:8" x14ac:dyDescent="0.2">
      <c r="A72" t="s">
        <v>35</v>
      </c>
      <c r="D72" s="7" t="s">
        <v>115</v>
      </c>
      <c r="E72" s="8">
        <v>35.458177999999897</v>
      </c>
      <c r="F72" s="8">
        <v>36.011178449999953</v>
      </c>
      <c r="G72">
        <v>69</v>
      </c>
      <c r="H72" s="1">
        <f t="shared" si="2"/>
        <v>0.55300045000005582</v>
      </c>
    </row>
    <row r="73" spans="1:8" x14ac:dyDescent="0.2">
      <c r="A73" t="s">
        <v>35</v>
      </c>
      <c r="D73" s="7" t="s">
        <v>116</v>
      </c>
      <c r="E73" s="8">
        <v>35.351463999999901</v>
      </c>
      <c r="F73" s="8">
        <v>36.01796005599995</v>
      </c>
      <c r="G73">
        <v>70</v>
      </c>
      <c r="H73" s="1">
        <f t="shared" si="2"/>
        <v>0.66649605600004946</v>
      </c>
    </row>
    <row r="74" spans="1:8" x14ac:dyDescent="0.2">
      <c r="A74" t="s">
        <v>35</v>
      </c>
      <c r="D74" s="7" t="s">
        <v>117</v>
      </c>
      <c r="E74" s="8">
        <v>36.502496999999899</v>
      </c>
      <c r="F74" s="8">
        <v>35.929604001999955</v>
      </c>
      <c r="G74">
        <v>71</v>
      </c>
      <c r="H74" s="1">
        <f t="shared" si="2"/>
        <v>-0.57289299799994353</v>
      </c>
    </row>
    <row r="75" spans="1:8" x14ac:dyDescent="0.2">
      <c r="A75" t="s">
        <v>35</v>
      </c>
      <c r="D75" s="7" t="s">
        <v>118</v>
      </c>
      <c r="E75" s="8">
        <v>36.357450999999898</v>
      </c>
      <c r="F75" s="8">
        <v>36.023444284999954</v>
      </c>
      <c r="G75">
        <v>72</v>
      </c>
      <c r="H75" s="1">
        <f t="shared" si="2"/>
        <v>-0.33400671499994417</v>
      </c>
    </row>
    <row r="76" spans="1:8" x14ac:dyDescent="0.2">
      <c r="A76" t="s">
        <v>35</v>
      </c>
      <c r="D76" s="7" t="s">
        <v>119</v>
      </c>
      <c r="E76" s="8">
        <v>36.995900999999897</v>
      </c>
      <c r="F76" s="8">
        <v>36.694409835999949</v>
      </c>
      <c r="G76">
        <v>73</v>
      </c>
      <c r="H76" s="1">
        <f t="shared" si="2"/>
        <v>-0.30149116399994824</v>
      </c>
    </row>
    <row r="77" spans="1:8" x14ac:dyDescent="0.2">
      <c r="A77" t="s">
        <v>35</v>
      </c>
      <c r="D77" s="7" t="s">
        <v>120</v>
      </c>
      <c r="E77" s="8">
        <v>37.536482999999897</v>
      </c>
      <c r="F77" s="8">
        <v>37.345362455999954</v>
      </c>
      <c r="G77">
        <v>74</v>
      </c>
      <c r="H77" s="1">
        <f t="shared" si="2"/>
        <v>-0.19112054399994349</v>
      </c>
    </row>
    <row r="78" spans="1:8" x14ac:dyDescent="0.2">
      <c r="A78" t="s">
        <v>35</v>
      </c>
      <c r="D78" s="7" t="s">
        <v>121</v>
      </c>
      <c r="E78" s="8">
        <v>38.386848999999899</v>
      </c>
      <c r="F78" s="8">
        <v>38.325307541999955</v>
      </c>
      <c r="G78">
        <v>75</v>
      </c>
      <c r="H78" s="1">
        <f t="shared" si="2"/>
        <v>-6.1541457999943816E-2</v>
      </c>
    </row>
    <row r="79" spans="1:8" x14ac:dyDescent="0.2">
      <c r="A79" t="s">
        <v>35</v>
      </c>
      <c r="D79" s="7" t="s">
        <v>122</v>
      </c>
      <c r="E79" s="8">
        <v>38.905755999999897</v>
      </c>
      <c r="F79" s="8">
        <v>38.912319163999946</v>
      </c>
      <c r="G79">
        <v>76</v>
      </c>
      <c r="H79" s="1">
        <f t="shared" si="2"/>
        <v>6.563164000048971E-3</v>
      </c>
    </row>
    <row r="80" spans="1:8" x14ac:dyDescent="0.2">
      <c r="A80" t="s">
        <v>35</v>
      </c>
      <c r="D80" s="7" t="s">
        <v>123</v>
      </c>
      <c r="E80" s="8">
        <v>39.764734999999902</v>
      </c>
      <c r="F80" s="8">
        <v>39.498721789999948</v>
      </c>
      <c r="G80">
        <v>77</v>
      </c>
      <c r="H80" s="1">
        <f t="shared" si="2"/>
        <v>-0.26601320999995437</v>
      </c>
    </row>
    <row r="81" spans="1:10" x14ac:dyDescent="0.2">
      <c r="A81" t="s">
        <v>35</v>
      </c>
      <c r="D81" s="7" t="s">
        <v>124</v>
      </c>
      <c r="E81" s="8">
        <v>40.617714999999897</v>
      </c>
      <c r="F81" s="8">
        <v>40.041831218999953</v>
      </c>
      <c r="G81">
        <v>78</v>
      </c>
      <c r="H81" s="1">
        <f t="shared" si="2"/>
        <v>-0.57588378099994486</v>
      </c>
    </row>
    <row r="82" spans="1:10" x14ac:dyDescent="0.2">
      <c r="A82" t="s">
        <v>35</v>
      </c>
      <c r="D82" s="7" t="s">
        <v>125</v>
      </c>
      <c r="E82" s="8">
        <v>41.378859999999897</v>
      </c>
      <c r="F82" s="8">
        <v>40.764756282999947</v>
      </c>
      <c r="G82">
        <v>79</v>
      </c>
      <c r="H82" s="1">
        <f t="shared" si="2"/>
        <v>-0.61410371699994926</v>
      </c>
    </row>
    <row r="83" spans="1:10" x14ac:dyDescent="0.2">
      <c r="A83" t="s">
        <v>35</v>
      </c>
      <c r="D83" s="7" t="s">
        <v>126</v>
      </c>
      <c r="E83" s="8">
        <v>42.1400849999999</v>
      </c>
      <c r="F83" s="8">
        <v>41.357836544999948</v>
      </c>
      <c r="G83">
        <v>80</v>
      </c>
      <c r="H83" s="1">
        <f t="shared" si="2"/>
        <v>-0.78224845499995155</v>
      </c>
    </row>
    <row r="84" spans="1:10" x14ac:dyDescent="0.2">
      <c r="A84" t="s">
        <v>35</v>
      </c>
      <c r="D84" s="7" t="s">
        <v>127</v>
      </c>
      <c r="E84" s="8">
        <v>42.4826839999999</v>
      </c>
      <c r="F84" s="8">
        <v>43.053774653999952</v>
      </c>
      <c r="G84">
        <v>81</v>
      </c>
      <c r="H84" s="1">
        <f t="shared" si="2"/>
        <v>0.57109065400005221</v>
      </c>
    </row>
    <row r="85" spans="1:10" x14ac:dyDescent="0.2">
      <c r="A85" t="s">
        <v>35</v>
      </c>
      <c r="D85" s="7" t="s">
        <v>128</v>
      </c>
      <c r="E85" s="8">
        <v>43.057496999999898</v>
      </c>
      <c r="F85" s="8">
        <v>43.233335843999946</v>
      </c>
      <c r="G85">
        <v>82</v>
      </c>
      <c r="H85" s="1">
        <f t="shared" si="2"/>
        <v>0.17583884400004735</v>
      </c>
    </row>
    <row r="86" spans="1:10" x14ac:dyDescent="0.2">
      <c r="A86" t="s">
        <v>35</v>
      </c>
      <c r="D86" s="7" t="s">
        <v>129</v>
      </c>
      <c r="E86" s="8">
        <v>43.474041999999898</v>
      </c>
      <c r="F86" s="8">
        <v>43.855127623999948</v>
      </c>
      <c r="G86">
        <v>83</v>
      </c>
      <c r="H86" s="1">
        <f t="shared" si="2"/>
        <v>0.38108562400005042</v>
      </c>
    </row>
    <row r="87" spans="1:10" x14ac:dyDescent="0.2">
      <c r="A87" t="s">
        <v>35</v>
      </c>
      <c r="D87" s="7" t="s">
        <v>130</v>
      </c>
      <c r="E87" s="8">
        <v>44.199865999999901</v>
      </c>
      <c r="F87" s="8">
        <v>44.011350433999951</v>
      </c>
      <c r="G87">
        <v>84</v>
      </c>
      <c r="H87" s="1">
        <f t="shared" si="2"/>
        <v>-0.18851556599994979</v>
      </c>
    </row>
    <row r="88" spans="1:10" x14ac:dyDescent="0.2">
      <c r="A88" t="s">
        <v>35</v>
      </c>
      <c r="D88" s="7" t="s">
        <v>131</v>
      </c>
      <c r="E88" s="8">
        <v>44.411446999999903</v>
      </c>
      <c r="F88" s="8">
        <v>44.330515000999952</v>
      </c>
      <c r="G88">
        <v>85</v>
      </c>
      <c r="H88" s="1">
        <f t="shared" si="2"/>
        <v>-8.0931998999950849E-2</v>
      </c>
    </row>
    <row r="89" spans="1:10" x14ac:dyDescent="0.2">
      <c r="A89" t="s">
        <v>35</v>
      </c>
      <c r="D89" s="7" t="s">
        <v>132</v>
      </c>
      <c r="E89" s="8">
        <v>44.887336999999903</v>
      </c>
      <c r="F89" s="8">
        <v>44.842204230999954</v>
      </c>
      <c r="G89">
        <v>86</v>
      </c>
      <c r="H89" s="1">
        <f t="shared" si="2"/>
        <v>-4.513276899994878E-2</v>
      </c>
    </row>
    <row r="90" spans="1:10" x14ac:dyDescent="0.2">
      <c r="A90" t="s">
        <v>35</v>
      </c>
      <c r="D90" s="7" t="s">
        <v>133</v>
      </c>
      <c r="E90" s="8">
        <v>45.428307999999902</v>
      </c>
      <c r="F90" s="8">
        <v>45.346005565999945</v>
      </c>
      <c r="G90">
        <v>87</v>
      </c>
      <c r="H90" s="1">
        <f t="shared" si="2"/>
        <v>-8.2302433999956293E-2</v>
      </c>
    </row>
    <row r="91" spans="1:10" x14ac:dyDescent="0.2">
      <c r="A91" t="s">
        <v>35</v>
      </c>
      <c r="D91" s="7" t="s">
        <v>134</v>
      </c>
      <c r="E91" s="8">
        <v>46.176615999999903</v>
      </c>
      <c r="F91" s="8">
        <v>46.155632206999954</v>
      </c>
      <c r="G91">
        <v>88</v>
      </c>
      <c r="H91" s="1">
        <f t="shared" si="2"/>
        <v>-2.0983792999949458E-2</v>
      </c>
    </row>
    <row r="92" spans="1:10" x14ac:dyDescent="0.2">
      <c r="A92" t="s">
        <v>35</v>
      </c>
      <c r="D92" s="7" t="s">
        <v>135</v>
      </c>
      <c r="E92" s="8">
        <v>46.490468999999898</v>
      </c>
      <c r="F92" s="8">
        <v>46.826832553999957</v>
      </c>
      <c r="G92">
        <v>89</v>
      </c>
      <c r="H92" s="1">
        <f t="shared" si="2"/>
        <v>0.33636355400005868</v>
      </c>
    </row>
    <row r="93" spans="1:10" x14ac:dyDescent="0.2">
      <c r="A93" t="s">
        <v>35</v>
      </c>
      <c r="D93" s="7" t="s">
        <v>136</v>
      </c>
      <c r="E93" s="8">
        <v>46.737072999999903</v>
      </c>
      <c r="F93" s="8">
        <v>47.678518481999944</v>
      </c>
      <c r="G93">
        <v>90</v>
      </c>
      <c r="H93" s="1">
        <f t="shared" si="2"/>
        <v>0.94144548200004152</v>
      </c>
    </row>
    <row r="94" spans="1:10" x14ac:dyDescent="0.2">
      <c r="A94" t="s">
        <v>35</v>
      </c>
      <c r="D94" s="7" t="s">
        <v>137</v>
      </c>
      <c r="E94" s="8">
        <v>47.197958999999898</v>
      </c>
      <c r="F94" s="8">
        <v>48.510223801999949</v>
      </c>
      <c r="G94">
        <v>91</v>
      </c>
      <c r="H94" s="1">
        <f t="shared" si="2"/>
        <v>1.3122648020000511</v>
      </c>
    </row>
    <row r="95" spans="1:10" x14ac:dyDescent="0.2">
      <c r="A95" t="s">
        <v>35</v>
      </c>
      <c r="D95" s="7" t="s">
        <v>138</v>
      </c>
      <c r="E95" s="8">
        <v>47.586855999999898</v>
      </c>
      <c r="F95" s="8">
        <v>49.23312729599995</v>
      </c>
      <c r="G95">
        <v>92</v>
      </c>
      <c r="H95" s="1">
        <f t="shared" si="2"/>
        <v>1.6462712960000516</v>
      </c>
    </row>
    <row r="96" spans="1:10" x14ac:dyDescent="0.2">
      <c r="D96" s="7" t="s">
        <v>139</v>
      </c>
      <c r="E96" s="8">
        <v>47.685478999999901</v>
      </c>
      <c r="F96" s="8">
        <v>49.77333762399995</v>
      </c>
      <c r="G96">
        <v>93</v>
      </c>
      <c r="H96" s="1">
        <f t="shared" si="2"/>
        <v>2.0878586240000487</v>
      </c>
      <c r="J96" s="3"/>
    </row>
    <row r="97" spans="10:10" x14ac:dyDescent="0.2">
      <c r="J97" s="3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13" sqref="A13"/>
    </sheetView>
  </sheetViews>
  <sheetFormatPr defaultRowHeight="12.75" x14ac:dyDescent="0.2"/>
  <cols>
    <col min="1" max="1" width="98.140625" customWidth="1"/>
    <col min="2" max="2" width="13" customWidth="1"/>
    <col min="3" max="3" width="20.42578125" customWidth="1"/>
    <col min="4" max="4" width="35" customWidth="1"/>
  </cols>
  <sheetData>
    <row r="1" spans="1:4" x14ac:dyDescent="0.2">
      <c r="A1" s="5" t="s">
        <v>143</v>
      </c>
    </row>
    <row r="2" spans="1:4" x14ac:dyDescent="0.2">
      <c r="B2" s="3" t="s">
        <v>146</v>
      </c>
      <c r="C2" s="3" t="s">
        <v>144</v>
      </c>
      <c r="D2" s="3" t="s">
        <v>145</v>
      </c>
    </row>
    <row r="3" spans="1:4" x14ac:dyDescent="0.2">
      <c r="A3" t="s">
        <v>44</v>
      </c>
      <c r="B3" s="2">
        <v>-1.6</v>
      </c>
      <c r="C3">
        <v>17</v>
      </c>
      <c r="D3" s="2">
        <f>(C3/1.6)*1</f>
        <v>10.625</v>
      </c>
    </row>
    <row r="4" spans="1:4" x14ac:dyDescent="0.2">
      <c r="A4" t="s">
        <v>45</v>
      </c>
      <c r="B4" s="2">
        <v>-4.8</v>
      </c>
      <c r="C4">
        <v>57</v>
      </c>
      <c r="D4" s="2">
        <f>(57/4.8)*1</f>
        <v>11.875</v>
      </c>
    </row>
    <row r="5" spans="1:4" x14ac:dyDescent="0.2">
      <c r="A5" t="s">
        <v>46</v>
      </c>
      <c r="B5" s="2">
        <v>-7.7</v>
      </c>
      <c r="C5">
        <v>81</v>
      </c>
      <c r="D5" s="2">
        <f>(81/7.7)*1</f>
        <v>10.519480519480519</v>
      </c>
    </row>
    <row r="6" spans="1:4" x14ac:dyDescent="0.2">
      <c r="B6" s="2"/>
    </row>
    <row r="7" spans="1:4" x14ac:dyDescent="0.2">
      <c r="A7" s="3" t="s">
        <v>147</v>
      </c>
      <c r="C7" s="2">
        <f>AVERAGE(D3:D5)</f>
        <v>11.006493506493506</v>
      </c>
    </row>
    <row r="8" spans="1:4" x14ac:dyDescent="0.2">
      <c r="C8" s="2"/>
    </row>
    <row r="9" spans="1:4" x14ac:dyDescent="0.2">
      <c r="A9" s="3" t="s">
        <v>148</v>
      </c>
      <c r="C9" s="2">
        <f>C7*2.08</f>
        <v>22.893506493506493</v>
      </c>
    </row>
    <row r="10" spans="1:4" x14ac:dyDescent="0.2">
      <c r="C10" s="4"/>
    </row>
    <row r="11" spans="1:4" x14ac:dyDescent="0.2">
      <c r="A11" t="s">
        <v>42</v>
      </c>
      <c r="C11" s="1">
        <f>C9/52.14</f>
        <v>0.4390776082375622</v>
      </c>
    </row>
    <row r="12" spans="1:4" x14ac:dyDescent="0.2">
      <c r="B12" s="2"/>
    </row>
    <row r="13" spans="1:4" x14ac:dyDescent="0.2">
      <c r="A13" t="s">
        <v>43</v>
      </c>
      <c r="B13" s="2">
        <f>C7/2037.638*100</f>
        <v>0.54015941528836364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Synthetic vs UK GDP</vt:lpstr>
      <vt:lpstr>Synthetic vs UK public finances</vt:lpstr>
      <vt:lpstr>Chart1</vt:lpstr>
      <vt:lpstr>Chart2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Springford</dc:creator>
  <cp:lastModifiedBy>Kate Mullineux</cp:lastModifiedBy>
  <dcterms:created xsi:type="dcterms:W3CDTF">2018-06-01T13:55:03Z</dcterms:created>
  <dcterms:modified xsi:type="dcterms:W3CDTF">2018-06-21T12:46:28Z</dcterms:modified>
</cp:coreProperties>
</file>